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770" windowHeight="12360"/>
  </bookViews>
  <sheets>
    <sheet name="2017" sheetId="6" r:id="rId1"/>
  </sheets>
  <calcPr calcId="125725"/>
</workbook>
</file>

<file path=xl/calcChain.xml><?xml version="1.0" encoding="utf-8"?>
<calcChain xmlns="http://schemas.openxmlformats.org/spreadsheetml/2006/main">
  <c r="H40" i="6"/>
  <c r="D40" l="1"/>
  <c r="C40"/>
  <c r="B40"/>
  <c r="G40"/>
  <c r="M10"/>
  <c r="M11"/>
  <c r="M12"/>
  <c r="M16"/>
  <c r="M17"/>
  <c r="M20"/>
  <c r="M27"/>
  <c r="M39"/>
  <c r="O38"/>
  <c r="M8"/>
  <c r="M9"/>
  <c r="M13"/>
  <c r="M15"/>
  <c r="M18"/>
  <c r="M19"/>
  <c r="M21"/>
  <c r="M22"/>
  <c r="M23"/>
  <c r="M24"/>
  <c r="M25"/>
  <c r="M26"/>
  <c r="M28"/>
  <c r="M30"/>
  <c r="M31"/>
  <c r="M32"/>
  <c r="O32" s="1"/>
  <c r="M33"/>
  <c r="O33" s="1"/>
  <c r="M34"/>
  <c r="M36"/>
  <c r="M37"/>
  <c r="M38"/>
  <c r="M7"/>
  <c r="E9"/>
  <c r="E10"/>
  <c r="E11"/>
  <c r="E12"/>
  <c r="E13"/>
  <c r="E14"/>
  <c r="E15"/>
  <c r="E16"/>
  <c r="E17"/>
  <c r="E18"/>
  <c r="E19"/>
  <c r="E21"/>
  <c r="E22"/>
  <c r="E23"/>
  <c r="E24"/>
  <c r="E25"/>
  <c r="E26"/>
  <c r="E27"/>
  <c r="E28"/>
  <c r="E29"/>
  <c r="O29" s="1"/>
  <c r="E30"/>
  <c r="E31"/>
  <c r="E32"/>
  <c r="E33"/>
  <c r="E34"/>
  <c r="E35"/>
  <c r="E36"/>
  <c r="E37"/>
  <c r="E38"/>
  <c r="E39"/>
  <c r="B47"/>
  <c r="J41" s="1"/>
  <c r="P40"/>
  <c r="P39"/>
  <c r="P38"/>
  <c r="P37"/>
  <c r="P36"/>
  <c r="P35"/>
  <c r="P34"/>
  <c r="P33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O30" l="1"/>
  <c r="O14"/>
  <c r="O25"/>
  <c r="M40"/>
  <c r="M41" s="1"/>
  <c r="M42" s="1"/>
  <c r="O7"/>
  <c r="O22"/>
  <c r="O15"/>
  <c r="O36"/>
  <c r="O31"/>
  <c r="O23"/>
  <c r="O16"/>
  <c r="O27"/>
  <c r="O35"/>
  <c r="I41"/>
  <c r="L41"/>
  <c r="O19"/>
  <c r="O20"/>
  <c r="O18"/>
  <c r="O17"/>
  <c r="O39"/>
  <c r="O37"/>
  <c r="O34"/>
  <c r="O28"/>
  <c r="O26"/>
  <c r="O24"/>
  <c r="O21"/>
  <c r="O13"/>
  <c r="O12"/>
  <c r="O11"/>
  <c r="O10"/>
  <c r="O9"/>
  <c r="O8"/>
  <c r="E40"/>
  <c r="K41"/>
  <c r="O40" l="1"/>
  <c r="O41" s="1"/>
  <c r="E41"/>
</calcChain>
</file>

<file path=xl/sharedStrings.xml><?xml version="1.0" encoding="utf-8"?>
<sst xmlns="http://schemas.openxmlformats.org/spreadsheetml/2006/main" count="59" uniqueCount="57">
  <si>
    <t>procentowy udział w stosunku do pow. nadleśnictwa* [%]</t>
  </si>
  <si>
    <t>parki krajobrazowe</t>
  </si>
  <si>
    <t>użytki ekologiczne</t>
  </si>
  <si>
    <t>powierzchnie nieleśne</t>
  </si>
  <si>
    <t>powierzchnie do sukcesji</t>
  </si>
  <si>
    <t>Nadleśnictwo</t>
  </si>
  <si>
    <t>Bartoszyce</t>
  </si>
  <si>
    <t>Ciechanów</t>
  </si>
  <si>
    <t>Dobrocin</t>
  </si>
  <si>
    <t>Dwukoły</t>
  </si>
  <si>
    <t>Górowo IŁ</t>
  </si>
  <si>
    <t>Iława</t>
  </si>
  <si>
    <t>Jagiełek</t>
  </si>
  <si>
    <t>Jedwabno</t>
  </si>
  <si>
    <t>Korpele</t>
  </si>
  <si>
    <t>Kudypy</t>
  </si>
  <si>
    <t>Lidzbark</t>
  </si>
  <si>
    <t>Miłomłyn</t>
  </si>
  <si>
    <t>Mrągowo</t>
  </si>
  <si>
    <t>Młynary</t>
  </si>
  <si>
    <t>Myszyniec</t>
  </si>
  <si>
    <t>Nidzica</t>
  </si>
  <si>
    <t>Nowe Ramuki</t>
  </si>
  <si>
    <t>Olsztyn</t>
  </si>
  <si>
    <t>Olsztynek</t>
  </si>
  <si>
    <t>Orneta</t>
  </si>
  <si>
    <t>Osrołęka</t>
  </si>
  <si>
    <t>Parciaki</t>
  </si>
  <si>
    <t>Przasnysz</t>
  </si>
  <si>
    <t>Spychowo</t>
  </si>
  <si>
    <t>Srokowo</t>
  </si>
  <si>
    <t>Stare Jabłonki</t>
  </si>
  <si>
    <t>Strzałowo</t>
  </si>
  <si>
    <t>Susz</t>
  </si>
  <si>
    <t>Szczytno</t>
  </si>
  <si>
    <t>Wichrowo</t>
  </si>
  <si>
    <t>Wielbark</t>
  </si>
  <si>
    <t>Wipsowo</t>
  </si>
  <si>
    <t>RAZEM</t>
  </si>
  <si>
    <t>lasy razem</t>
  </si>
  <si>
    <t>pow. ogółem</t>
  </si>
  <si>
    <t>gr. Z gosp leśną</t>
  </si>
  <si>
    <t>lasy razem - gr zw z gosp</t>
  </si>
  <si>
    <t>EKOSYSTEMY REFERENCYJNE</t>
  </si>
  <si>
    <t>POWIERZCHNIE OCHRONNE</t>
  </si>
  <si>
    <t>Zaporowo</t>
  </si>
  <si>
    <t>Razem  referencyjne [ha]</t>
  </si>
  <si>
    <t>Razem pow. ochronne [ha]</t>
  </si>
  <si>
    <t>rezerwaty [ha]</t>
  </si>
  <si>
    <t>HCVF 3.1 [ha]</t>
  </si>
  <si>
    <t>drzewostany w ekstremalnych warunkach wzrostu [ha]</t>
  </si>
  <si>
    <t>lasy wodochronne [ha]</t>
  </si>
  <si>
    <t>lasy glebochronne [ha]</t>
  </si>
  <si>
    <t>Ogółem ekosystemy referencyjne +  powierzchnie ochronne [ha]</t>
  </si>
  <si>
    <t>Zestawiła: Małgorzata Gruca</t>
  </si>
  <si>
    <t>Zestawienie ekosystemów referencyjnych i powierzchni ochronnych w RDLP w Olsztynie wg stanu na 17.07.2017 r.</t>
  </si>
  <si>
    <t xml:space="preserve">% obliczone na podst. LPIR-4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</si>
</sst>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6" borderId="1" xfId="0" applyFill="1" applyBorder="1"/>
    <xf numFmtId="0" fontId="2" fillId="0" borderId="1" xfId="0" applyFont="1" applyBorder="1"/>
    <xf numFmtId="0" fontId="3" fillId="0" borderId="0" xfId="0" applyFont="1"/>
    <xf numFmtId="0" fontId="3" fillId="6" borderId="2" xfId="0" applyFont="1" applyFill="1" applyBorder="1"/>
    <xf numFmtId="0" fontId="0" fillId="0" borderId="3" xfId="0" applyBorder="1" applyAlignment="1">
      <alignment horizontal="center"/>
    </xf>
    <xf numFmtId="0" fontId="4" fillId="0" borderId="0" xfId="0" applyFont="1"/>
    <xf numFmtId="0" fontId="0" fillId="7" borderId="1" xfId="0" applyFill="1" applyBorder="1"/>
    <xf numFmtId="0" fontId="0" fillId="7" borderId="0" xfId="0" applyFill="1"/>
    <xf numFmtId="0" fontId="1" fillId="8" borderId="1" xfId="0" applyFont="1" applyFill="1" applyBorder="1" applyAlignment="1">
      <alignment vertical="center" wrapText="1"/>
    </xf>
    <xf numFmtId="0" fontId="0" fillId="8" borderId="1" xfId="0" applyFill="1" applyBorder="1"/>
    <xf numFmtId="0" fontId="3" fillId="8" borderId="2" xfId="0" applyFont="1" applyFill="1" applyBorder="1"/>
    <xf numFmtId="0" fontId="1" fillId="9" borderId="1" xfId="0" applyFont="1" applyFill="1" applyBorder="1" applyAlignment="1">
      <alignment vertical="center" wrapText="1"/>
    </xf>
    <xf numFmtId="0" fontId="0" fillId="9" borderId="1" xfId="0" applyFill="1" applyBorder="1"/>
    <xf numFmtId="0" fontId="3" fillId="9" borderId="2" xfId="0" applyFont="1" applyFill="1" applyBorder="1"/>
    <xf numFmtId="0" fontId="0" fillId="0" borderId="3" xfId="0" applyBorder="1" applyAlignment="1">
      <alignment horizontal="center" wrapText="1"/>
    </xf>
    <xf numFmtId="0" fontId="1" fillId="0" borderId="0" xfId="0" applyFont="1"/>
    <xf numFmtId="0" fontId="5" fillId="0" borderId="0" xfId="0" applyFont="1"/>
    <xf numFmtId="0" fontId="5" fillId="3" borderId="1" xfId="0" applyFont="1" applyFill="1" applyBorder="1"/>
    <xf numFmtId="0" fontId="0" fillId="6" borderId="2" xfId="0" applyFill="1" applyBorder="1"/>
    <xf numFmtId="0" fontId="6" fillId="7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tabSelected="1" topLeftCell="A20" zoomScaleNormal="100" workbookViewId="0">
      <selection activeCell="S53" sqref="S53"/>
    </sheetView>
  </sheetViews>
  <sheetFormatPr defaultRowHeight="15"/>
  <cols>
    <col min="1" max="1" width="30.5703125" style="1" customWidth="1"/>
    <col min="2" max="2" width="11.140625" style="1" customWidth="1"/>
    <col min="3" max="3" width="12" style="1" customWidth="1"/>
    <col min="4" max="4" width="14.7109375" style="1" customWidth="1"/>
    <col min="5" max="5" width="12" style="1" customWidth="1"/>
    <col min="6" max="6" width="16.42578125" style="1" hidden="1" customWidth="1"/>
    <col min="7" max="7" width="15.5703125" style="1" customWidth="1"/>
    <col min="8" max="8" width="16.140625" style="1" customWidth="1"/>
    <col min="9" max="9" width="11" style="1" hidden="1" customWidth="1"/>
    <col min="10" max="10" width="10.5703125" style="1" hidden="1" customWidth="1"/>
    <col min="11" max="11" width="11.7109375" style="1" hidden="1" customWidth="1"/>
    <col min="12" max="12" width="14.85546875" style="1" hidden="1" customWidth="1"/>
    <col min="13" max="13" width="14" style="1" customWidth="1"/>
    <col min="14" max="14" width="16.28515625" style="1" hidden="1" customWidth="1"/>
    <col min="15" max="15" width="14.85546875" style="1" customWidth="1"/>
    <col min="16" max="16" width="0" style="1" hidden="1" customWidth="1"/>
    <col min="17" max="16384" width="9.140625" style="1"/>
  </cols>
  <sheetData>
    <row r="1" spans="1:16" ht="18.75" hidden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ht="18.75" hidden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ht="11.25" hidden="1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ht="18.75" hidden="1">
      <c r="A4" s="29" t="s">
        <v>43</v>
      </c>
      <c r="B4" s="29"/>
      <c r="C4" s="29"/>
      <c r="D4" s="29"/>
      <c r="E4" s="29"/>
      <c r="F4" s="29"/>
      <c r="G4" s="30" t="s">
        <v>44</v>
      </c>
      <c r="H4" s="30"/>
      <c r="I4" s="30"/>
      <c r="J4" s="30"/>
      <c r="K4" s="30"/>
      <c r="L4" s="30"/>
      <c r="M4" s="30"/>
      <c r="N4" s="30"/>
      <c r="O4" s="26"/>
      <c r="P4" s="2"/>
    </row>
    <row r="5" spans="1:16" ht="18.75">
      <c r="A5" s="31" t="s">
        <v>55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  <c r="P5" s="2"/>
    </row>
    <row r="6" spans="1:16" ht="162" customHeight="1">
      <c r="A6" s="3" t="s">
        <v>5</v>
      </c>
      <c r="B6" s="4" t="s">
        <v>48</v>
      </c>
      <c r="C6" s="4" t="s">
        <v>49</v>
      </c>
      <c r="D6" s="4" t="s">
        <v>50</v>
      </c>
      <c r="E6" s="17" t="s">
        <v>46</v>
      </c>
      <c r="F6" s="5" t="s">
        <v>0</v>
      </c>
      <c r="G6" s="4" t="s">
        <v>51</v>
      </c>
      <c r="H6" s="4" t="s">
        <v>52</v>
      </c>
      <c r="I6" s="4" t="s">
        <v>1</v>
      </c>
      <c r="J6" s="4" t="s">
        <v>2</v>
      </c>
      <c r="K6" s="4" t="s">
        <v>3</v>
      </c>
      <c r="L6" s="4" t="s">
        <v>4</v>
      </c>
      <c r="M6" s="6" t="s">
        <v>47</v>
      </c>
      <c r="N6" s="7" t="s">
        <v>0</v>
      </c>
      <c r="O6" s="20" t="s">
        <v>53</v>
      </c>
      <c r="P6" s="8" t="s">
        <v>0</v>
      </c>
    </row>
    <row r="7" spans="1:16" s="16" customFormat="1">
      <c r="A7" s="28" t="s">
        <v>6</v>
      </c>
      <c r="B7" s="15">
        <v>0</v>
      </c>
      <c r="C7" s="15">
        <v>22.26</v>
      </c>
      <c r="D7" s="15">
        <v>696.84</v>
      </c>
      <c r="E7" s="18">
        <v>719.1</v>
      </c>
      <c r="F7" s="15">
        <v>4.91</v>
      </c>
      <c r="G7" s="15">
        <v>1193.42</v>
      </c>
      <c r="H7" s="15">
        <v>250.11</v>
      </c>
      <c r="I7" s="15"/>
      <c r="J7" s="15"/>
      <c r="K7" s="15"/>
      <c r="L7" s="15"/>
      <c r="M7" s="9">
        <f>G7+H7</f>
        <v>1443.5300000000002</v>
      </c>
      <c r="N7" s="15">
        <v>9.89</v>
      </c>
      <c r="O7" s="21">
        <f>E7+M7</f>
        <v>2162.63</v>
      </c>
      <c r="P7" s="15">
        <f>F7+N7</f>
        <v>14.8</v>
      </c>
    </row>
    <row r="8" spans="1:16" s="16" customFormat="1">
      <c r="A8" s="28" t="s">
        <v>7</v>
      </c>
      <c r="B8" s="15">
        <v>14.4</v>
      </c>
      <c r="C8" s="15">
        <v>0</v>
      </c>
      <c r="D8" s="15">
        <v>402.39</v>
      </c>
      <c r="E8" s="18">
        <v>416.79</v>
      </c>
      <c r="F8" s="15">
        <v>3.82</v>
      </c>
      <c r="G8" s="15">
        <v>1206.32</v>
      </c>
      <c r="H8" s="15">
        <v>677.02</v>
      </c>
      <c r="I8" s="15"/>
      <c r="J8" s="15"/>
      <c r="K8" s="15"/>
      <c r="L8" s="15"/>
      <c r="M8" s="9">
        <f t="shared" ref="M8:M39" si="0">G8+H8</f>
        <v>1883.34</v>
      </c>
      <c r="N8" s="15">
        <v>17.3</v>
      </c>
      <c r="O8" s="21">
        <f t="shared" ref="O8:O40" si="1">E8+M8</f>
        <v>2300.13</v>
      </c>
      <c r="P8" s="15">
        <f t="shared" ref="P8:P39" si="2">F8+N8</f>
        <v>21.12</v>
      </c>
    </row>
    <row r="9" spans="1:16" s="16" customFormat="1">
      <c r="A9" s="28" t="s">
        <v>8</v>
      </c>
      <c r="B9" s="15">
        <v>198.15</v>
      </c>
      <c r="C9" s="15">
        <v>28.71</v>
      </c>
      <c r="D9" s="15">
        <v>446.75</v>
      </c>
      <c r="E9" s="18">
        <f t="shared" ref="E9:E40" si="3">B9+C9+D9</f>
        <v>673.61</v>
      </c>
      <c r="F9" s="15">
        <v>1.5</v>
      </c>
      <c r="G9" s="15">
        <v>1448.28</v>
      </c>
      <c r="H9" s="15">
        <v>1063.23</v>
      </c>
      <c r="I9" s="15"/>
      <c r="J9" s="15"/>
      <c r="K9" s="15"/>
      <c r="L9" s="15"/>
      <c r="M9" s="9">
        <f t="shared" si="0"/>
        <v>2511.5100000000002</v>
      </c>
      <c r="N9" s="15">
        <v>16.5</v>
      </c>
      <c r="O9" s="21">
        <f t="shared" si="1"/>
        <v>3185.1200000000003</v>
      </c>
      <c r="P9" s="15">
        <f t="shared" si="2"/>
        <v>18</v>
      </c>
    </row>
    <row r="10" spans="1:16" s="16" customFormat="1">
      <c r="A10" s="28" t="s">
        <v>9</v>
      </c>
      <c r="B10" s="15">
        <v>453.14</v>
      </c>
      <c r="C10" s="15">
        <v>1.62</v>
      </c>
      <c r="D10" s="15">
        <v>541.02</v>
      </c>
      <c r="E10" s="18">
        <f t="shared" si="3"/>
        <v>995.78</v>
      </c>
      <c r="F10" s="15">
        <v>6.9</v>
      </c>
      <c r="G10" s="15">
        <v>317.45999999999998</v>
      </c>
      <c r="H10" s="15">
        <v>707.83</v>
      </c>
      <c r="I10" s="15"/>
      <c r="J10" s="15"/>
      <c r="K10" s="15"/>
      <c r="L10" s="15"/>
      <c r="M10" s="9">
        <f t="shared" si="0"/>
        <v>1025.29</v>
      </c>
      <c r="N10" s="15">
        <v>6.1</v>
      </c>
      <c r="O10" s="21">
        <f t="shared" si="1"/>
        <v>2021.07</v>
      </c>
      <c r="P10" s="15">
        <f t="shared" si="2"/>
        <v>13</v>
      </c>
    </row>
    <row r="11" spans="1:16" s="16" customFormat="1">
      <c r="A11" s="15" t="s">
        <v>10</v>
      </c>
      <c r="B11" s="15">
        <v>14.08</v>
      </c>
      <c r="C11" s="15">
        <v>116.73</v>
      </c>
      <c r="D11" s="15">
        <v>363.89</v>
      </c>
      <c r="E11" s="18">
        <f t="shared" si="3"/>
        <v>494.7</v>
      </c>
      <c r="F11" s="15">
        <v>2.4700000000000002</v>
      </c>
      <c r="G11" s="15">
        <v>291.20999999999998</v>
      </c>
      <c r="H11" s="15">
        <v>140.24</v>
      </c>
      <c r="I11" s="15"/>
      <c r="J11" s="15"/>
      <c r="K11" s="15"/>
      <c r="L11" s="15"/>
      <c r="M11" s="9">
        <f t="shared" si="0"/>
        <v>431.45</v>
      </c>
      <c r="N11" s="15">
        <v>2.2200000000000002</v>
      </c>
      <c r="O11" s="21">
        <f t="shared" si="1"/>
        <v>926.15</v>
      </c>
      <c r="P11" s="15">
        <f t="shared" si="2"/>
        <v>4.6900000000000004</v>
      </c>
    </row>
    <row r="12" spans="1:16" s="16" customFormat="1">
      <c r="A12" s="15" t="s">
        <v>11</v>
      </c>
      <c r="B12" s="15">
        <v>454.22</v>
      </c>
      <c r="C12" s="15">
        <v>274.48</v>
      </c>
      <c r="D12" s="15">
        <v>456.13</v>
      </c>
      <c r="E12" s="18">
        <f t="shared" si="3"/>
        <v>1184.83</v>
      </c>
      <c r="F12" s="15">
        <v>5.95</v>
      </c>
      <c r="G12" s="15">
        <v>2177.11</v>
      </c>
      <c r="H12" s="15">
        <v>0</v>
      </c>
      <c r="I12" s="15"/>
      <c r="J12" s="15"/>
      <c r="K12" s="15"/>
      <c r="L12" s="15"/>
      <c r="M12" s="9">
        <f t="shared" si="0"/>
        <v>2177.11</v>
      </c>
      <c r="N12" s="15">
        <v>10.93</v>
      </c>
      <c r="O12" s="21">
        <f t="shared" si="1"/>
        <v>3361.94</v>
      </c>
      <c r="P12" s="15">
        <f t="shared" si="2"/>
        <v>16.88</v>
      </c>
    </row>
    <row r="13" spans="1:16" s="16" customFormat="1">
      <c r="A13" s="28" t="s">
        <v>12</v>
      </c>
      <c r="B13" s="15">
        <v>15.01</v>
      </c>
      <c r="C13" s="15">
        <v>13.66</v>
      </c>
      <c r="D13" s="15">
        <v>71.42</v>
      </c>
      <c r="E13" s="18">
        <f t="shared" si="3"/>
        <v>100.09</v>
      </c>
      <c r="F13" s="15">
        <v>0.93</v>
      </c>
      <c r="G13" s="15">
        <v>371.02</v>
      </c>
      <c r="H13" s="15">
        <v>554.74</v>
      </c>
      <c r="I13" s="15"/>
      <c r="J13" s="15"/>
      <c r="K13" s="15"/>
      <c r="L13" s="15"/>
      <c r="M13" s="9">
        <f t="shared" si="0"/>
        <v>925.76</v>
      </c>
      <c r="N13" s="15">
        <v>8.36</v>
      </c>
      <c r="O13" s="21">
        <f t="shared" si="1"/>
        <v>1025.8499999999999</v>
      </c>
      <c r="P13" s="15">
        <f t="shared" si="2"/>
        <v>9.2899999999999991</v>
      </c>
    </row>
    <row r="14" spans="1:16" s="16" customFormat="1">
      <c r="A14" s="28" t="s">
        <v>13</v>
      </c>
      <c r="B14" s="15">
        <v>362.77</v>
      </c>
      <c r="C14" s="15">
        <v>153.97999999999999</v>
      </c>
      <c r="D14" s="15">
        <v>596.24</v>
      </c>
      <c r="E14" s="18">
        <f t="shared" si="3"/>
        <v>1112.99</v>
      </c>
      <c r="F14" s="15">
        <v>2.71</v>
      </c>
      <c r="G14" s="15">
        <v>2527.11</v>
      </c>
      <c r="H14" s="15">
        <v>85.82</v>
      </c>
      <c r="I14" s="15"/>
      <c r="J14" s="15"/>
      <c r="K14" s="15"/>
      <c r="L14" s="15"/>
      <c r="M14" s="9">
        <v>2612.9299999999998</v>
      </c>
      <c r="N14" s="15">
        <v>6.42</v>
      </c>
      <c r="O14" s="21">
        <f t="shared" si="1"/>
        <v>3725.92</v>
      </c>
      <c r="P14" s="15">
        <f t="shared" si="2"/>
        <v>9.129999999999999</v>
      </c>
    </row>
    <row r="15" spans="1:16" s="16" customFormat="1">
      <c r="A15" s="15" t="s">
        <v>14</v>
      </c>
      <c r="B15" s="15">
        <v>47.32</v>
      </c>
      <c r="C15" s="15">
        <v>124.85</v>
      </c>
      <c r="D15" s="15">
        <v>496.66</v>
      </c>
      <c r="E15" s="18">
        <f t="shared" si="3"/>
        <v>668.83</v>
      </c>
      <c r="F15" s="15">
        <v>4.51</v>
      </c>
      <c r="G15" s="15">
        <v>2432.23</v>
      </c>
      <c r="H15" s="15">
        <v>0</v>
      </c>
      <c r="I15" s="15"/>
      <c r="J15" s="15"/>
      <c r="K15" s="15"/>
      <c r="L15" s="15"/>
      <c r="M15" s="9">
        <f t="shared" si="0"/>
        <v>2432.23</v>
      </c>
      <c r="N15" s="15">
        <v>18.079999999999998</v>
      </c>
      <c r="O15" s="21">
        <f t="shared" si="1"/>
        <v>3101.06</v>
      </c>
      <c r="P15" s="15">
        <f t="shared" si="2"/>
        <v>22.589999999999996</v>
      </c>
    </row>
    <row r="16" spans="1:16" s="16" customFormat="1">
      <c r="A16" s="28" t="s">
        <v>15</v>
      </c>
      <c r="B16" s="15">
        <v>76.349999999999994</v>
      </c>
      <c r="C16" s="15">
        <v>213.3</v>
      </c>
      <c r="D16" s="15">
        <v>49.37</v>
      </c>
      <c r="E16" s="18">
        <f t="shared" si="3"/>
        <v>339.02</v>
      </c>
      <c r="F16" s="15">
        <v>1.03</v>
      </c>
      <c r="G16" s="15">
        <v>0</v>
      </c>
      <c r="H16" s="15">
        <v>84.72</v>
      </c>
      <c r="I16" s="15"/>
      <c r="J16" s="15"/>
      <c r="K16" s="15"/>
      <c r="L16" s="15"/>
      <c r="M16" s="9">
        <f t="shared" si="0"/>
        <v>84.72</v>
      </c>
      <c r="N16" s="15">
        <v>0.51</v>
      </c>
      <c r="O16" s="21">
        <f t="shared" si="1"/>
        <v>423.74</v>
      </c>
      <c r="P16" s="15">
        <f t="shared" si="2"/>
        <v>1.54</v>
      </c>
    </row>
    <row r="17" spans="1:16" s="16" customFormat="1">
      <c r="A17" s="28" t="s">
        <v>16</v>
      </c>
      <c r="B17" s="15">
        <v>185.38</v>
      </c>
      <c r="C17" s="15">
        <v>2.62</v>
      </c>
      <c r="D17" s="15">
        <v>229.78</v>
      </c>
      <c r="E17" s="18">
        <f t="shared" si="3"/>
        <v>417.78</v>
      </c>
      <c r="F17" s="15">
        <v>2.2000000000000002</v>
      </c>
      <c r="G17" s="15">
        <v>428.85</v>
      </c>
      <c r="H17" s="15">
        <v>482.78</v>
      </c>
      <c r="I17" s="15"/>
      <c r="J17" s="15"/>
      <c r="K17" s="15"/>
      <c r="L17" s="15"/>
      <c r="M17" s="9">
        <f t="shared" si="0"/>
        <v>911.63</v>
      </c>
      <c r="N17" s="15">
        <v>5.85</v>
      </c>
      <c r="O17" s="21">
        <f t="shared" si="1"/>
        <v>1329.4099999999999</v>
      </c>
      <c r="P17" s="15">
        <f t="shared" si="2"/>
        <v>8.0500000000000007</v>
      </c>
    </row>
    <row r="18" spans="1:16" s="16" customFormat="1">
      <c r="A18" s="28" t="s">
        <v>17</v>
      </c>
      <c r="B18" s="15">
        <v>0</v>
      </c>
      <c r="C18" s="15">
        <v>12.4</v>
      </c>
      <c r="D18" s="15">
        <v>293.70999999999998</v>
      </c>
      <c r="E18" s="18">
        <f t="shared" si="3"/>
        <v>306.10999999999996</v>
      </c>
      <c r="F18" s="15">
        <v>1.7</v>
      </c>
      <c r="G18" s="15">
        <v>3274.08</v>
      </c>
      <c r="H18" s="15">
        <v>0</v>
      </c>
      <c r="I18" s="15"/>
      <c r="J18" s="15"/>
      <c r="K18" s="15"/>
      <c r="L18" s="15"/>
      <c r="M18" s="9">
        <f t="shared" si="0"/>
        <v>3274.08</v>
      </c>
      <c r="N18" s="15">
        <v>18.5</v>
      </c>
      <c r="O18" s="21">
        <f t="shared" si="1"/>
        <v>3580.19</v>
      </c>
      <c r="P18" s="15">
        <f t="shared" si="2"/>
        <v>20.2</v>
      </c>
    </row>
    <row r="19" spans="1:16" s="16" customFormat="1">
      <c r="A19" s="15" t="s">
        <v>18</v>
      </c>
      <c r="B19" s="15">
        <v>291.43</v>
      </c>
      <c r="C19" s="15">
        <v>358.81</v>
      </c>
      <c r="D19" s="15">
        <v>0</v>
      </c>
      <c r="E19" s="18">
        <f t="shared" si="3"/>
        <v>650.24</v>
      </c>
      <c r="F19" s="15">
        <v>3.57</v>
      </c>
      <c r="G19" s="15">
        <v>1550.45</v>
      </c>
      <c r="H19" s="15">
        <v>0</v>
      </c>
      <c r="I19" s="15"/>
      <c r="J19" s="15"/>
      <c r="K19" s="15"/>
      <c r="L19" s="15"/>
      <c r="M19" s="9">
        <f t="shared" si="0"/>
        <v>1550.45</v>
      </c>
      <c r="N19" s="15">
        <v>8.52</v>
      </c>
      <c r="O19" s="21">
        <f t="shared" si="1"/>
        <v>2200.69</v>
      </c>
      <c r="P19" s="15">
        <f t="shared" si="2"/>
        <v>12.09</v>
      </c>
    </row>
    <row r="20" spans="1:16" s="16" customFormat="1">
      <c r="A20" s="15" t="s">
        <v>19</v>
      </c>
      <c r="B20" s="15">
        <v>266.2</v>
      </c>
      <c r="C20" s="15">
        <v>40.76</v>
      </c>
      <c r="D20" s="15">
        <v>506.34</v>
      </c>
      <c r="E20" s="18">
        <v>813.3</v>
      </c>
      <c r="F20" s="15">
        <v>5.14</v>
      </c>
      <c r="G20" s="15">
        <v>689.81</v>
      </c>
      <c r="H20" s="15">
        <v>871.96</v>
      </c>
      <c r="I20" s="15"/>
      <c r="J20" s="15"/>
      <c r="K20" s="15"/>
      <c r="L20" s="15"/>
      <c r="M20" s="9">
        <f t="shared" si="0"/>
        <v>1561.77</v>
      </c>
      <c r="N20" s="15">
        <v>9.36</v>
      </c>
      <c r="O20" s="21">
        <f t="shared" si="1"/>
        <v>2375.0699999999997</v>
      </c>
      <c r="P20" s="15">
        <f t="shared" si="2"/>
        <v>14.5</v>
      </c>
    </row>
    <row r="21" spans="1:16" s="16" customFormat="1">
      <c r="A21" s="15" t="s">
        <v>20</v>
      </c>
      <c r="B21" s="15">
        <v>180.15</v>
      </c>
      <c r="C21" s="15">
        <v>138.01</v>
      </c>
      <c r="D21" s="15">
        <v>300.62</v>
      </c>
      <c r="E21" s="18">
        <f t="shared" si="3"/>
        <v>618.78</v>
      </c>
      <c r="F21" s="15">
        <v>3.81</v>
      </c>
      <c r="G21" s="15">
        <v>2771.41</v>
      </c>
      <c r="H21" s="15">
        <v>752.53</v>
      </c>
      <c r="I21" s="15"/>
      <c r="J21" s="15"/>
      <c r="K21" s="15"/>
      <c r="L21" s="15"/>
      <c r="M21" s="9">
        <f t="shared" si="0"/>
        <v>3523.9399999999996</v>
      </c>
      <c r="N21" s="15">
        <v>20.11</v>
      </c>
      <c r="O21" s="21">
        <f t="shared" si="1"/>
        <v>4142.7199999999993</v>
      </c>
      <c r="P21" s="15">
        <f t="shared" si="2"/>
        <v>23.919999999999998</v>
      </c>
    </row>
    <row r="22" spans="1:16" s="16" customFormat="1">
      <c r="A22" s="28" t="s">
        <v>21</v>
      </c>
      <c r="B22" s="15">
        <v>202.22</v>
      </c>
      <c r="C22" s="15">
        <v>24.38</v>
      </c>
      <c r="D22" s="15">
        <v>720.41</v>
      </c>
      <c r="E22" s="18">
        <f t="shared" si="3"/>
        <v>947.01</v>
      </c>
      <c r="F22" s="15">
        <v>3.57</v>
      </c>
      <c r="G22" s="15">
        <v>1219.56</v>
      </c>
      <c r="H22" s="15">
        <v>0.68</v>
      </c>
      <c r="I22" s="15"/>
      <c r="J22" s="15"/>
      <c r="K22" s="15"/>
      <c r="L22" s="15"/>
      <c r="M22" s="9">
        <f t="shared" si="0"/>
        <v>1220.24</v>
      </c>
      <c r="N22" s="15">
        <v>5.67</v>
      </c>
      <c r="O22" s="21">
        <f t="shared" si="1"/>
        <v>2167.25</v>
      </c>
      <c r="P22" s="15">
        <f t="shared" si="2"/>
        <v>9.24</v>
      </c>
    </row>
    <row r="23" spans="1:16" s="16" customFormat="1">
      <c r="A23" s="15" t="s">
        <v>22</v>
      </c>
      <c r="B23" s="15">
        <v>264.88</v>
      </c>
      <c r="C23" s="15"/>
      <c r="D23" s="15">
        <v>126.66</v>
      </c>
      <c r="E23" s="18">
        <f t="shared" si="3"/>
        <v>391.53999999999996</v>
      </c>
      <c r="F23" s="15">
        <v>2.4</v>
      </c>
      <c r="G23" s="15">
        <v>1527.59</v>
      </c>
      <c r="H23" s="15">
        <v>0</v>
      </c>
      <c r="I23" s="15"/>
      <c r="J23" s="15"/>
      <c r="K23" s="15"/>
      <c r="L23" s="15"/>
      <c r="M23" s="9">
        <f t="shared" si="0"/>
        <v>1527.59</v>
      </c>
      <c r="N23" s="15"/>
      <c r="O23" s="21">
        <f t="shared" si="1"/>
        <v>1919.1299999999999</v>
      </c>
      <c r="P23" s="15">
        <f t="shared" si="2"/>
        <v>2.4</v>
      </c>
    </row>
    <row r="24" spans="1:16" s="16" customFormat="1">
      <c r="A24" s="28" t="s">
        <v>23</v>
      </c>
      <c r="B24" s="15">
        <v>14</v>
      </c>
      <c r="C24" s="15">
        <v>57.95</v>
      </c>
      <c r="D24" s="15">
        <v>264.98</v>
      </c>
      <c r="E24" s="18">
        <f t="shared" si="3"/>
        <v>336.93</v>
      </c>
      <c r="F24" s="15">
        <v>2.25</v>
      </c>
      <c r="G24" s="15">
        <v>2339.34</v>
      </c>
      <c r="H24" s="15">
        <v>123.98</v>
      </c>
      <c r="I24" s="15"/>
      <c r="J24" s="15"/>
      <c r="K24" s="15"/>
      <c r="L24" s="15"/>
      <c r="M24" s="9">
        <f t="shared" si="0"/>
        <v>2463.3200000000002</v>
      </c>
      <c r="N24" s="15"/>
      <c r="O24" s="21">
        <f t="shared" si="1"/>
        <v>2800.25</v>
      </c>
      <c r="P24" s="15">
        <f t="shared" si="2"/>
        <v>2.25</v>
      </c>
    </row>
    <row r="25" spans="1:16" s="16" customFormat="1">
      <c r="A25" s="28" t="s">
        <v>24</v>
      </c>
      <c r="B25" s="15">
        <v>24.9</v>
      </c>
      <c r="C25" s="15">
        <v>4.1900000000000004</v>
      </c>
      <c r="D25" s="15">
        <v>1024.27</v>
      </c>
      <c r="E25" s="18">
        <f t="shared" si="3"/>
        <v>1053.3599999999999</v>
      </c>
      <c r="F25" s="15">
        <v>6.27</v>
      </c>
      <c r="G25" s="15">
        <v>883.38</v>
      </c>
      <c r="H25" s="15">
        <v>376.48</v>
      </c>
      <c r="I25" s="15"/>
      <c r="J25" s="15"/>
      <c r="K25" s="15"/>
      <c r="L25" s="15"/>
      <c r="M25" s="9">
        <f t="shared" si="0"/>
        <v>1259.8600000000001</v>
      </c>
      <c r="N25" s="15">
        <v>7.45</v>
      </c>
      <c r="O25" s="21">
        <f t="shared" si="1"/>
        <v>2313.2200000000003</v>
      </c>
      <c r="P25" s="15">
        <f t="shared" si="2"/>
        <v>13.719999999999999</v>
      </c>
    </row>
    <row r="26" spans="1:16" s="16" customFormat="1">
      <c r="A26" s="28" t="s">
        <v>25</v>
      </c>
      <c r="B26" s="15">
        <v>352.87</v>
      </c>
      <c r="C26" s="15">
        <v>223.27</v>
      </c>
      <c r="D26" s="15">
        <v>109.21</v>
      </c>
      <c r="E26" s="18">
        <f t="shared" si="3"/>
        <v>685.35</v>
      </c>
      <c r="F26" s="15">
        <v>4.01</v>
      </c>
      <c r="G26" s="15">
        <v>1518.63</v>
      </c>
      <c r="H26" s="15">
        <v>612.65</v>
      </c>
      <c r="I26" s="15"/>
      <c r="J26" s="15"/>
      <c r="K26" s="15"/>
      <c r="L26" s="15"/>
      <c r="M26" s="9">
        <f t="shared" si="0"/>
        <v>2131.2800000000002</v>
      </c>
      <c r="N26" s="15">
        <v>11.73</v>
      </c>
      <c r="O26" s="21">
        <f t="shared" si="1"/>
        <v>2816.63</v>
      </c>
      <c r="P26" s="15">
        <f t="shared" si="2"/>
        <v>15.74</v>
      </c>
    </row>
    <row r="27" spans="1:16" s="16" customFormat="1">
      <c r="A27" s="28" t="s">
        <v>26</v>
      </c>
      <c r="B27" s="15">
        <v>136.72</v>
      </c>
      <c r="C27" s="15">
        <v>69.7</v>
      </c>
      <c r="D27" s="15">
        <v>234.33</v>
      </c>
      <c r="E27" s="18">
        <f t="shared" si="3"/>
        <v>440.75</v>
      </c>
      <c r="F27" s="15">
        <v>2.79</v>
      </c>
      <c r="G27" s="15">
        <v>339.92</v>
      </c>
      <c r="H27" s="15">
        <v>219.57</v>
      </c>
      <c r="I27" s="15"/>
      <c r="J27" s="15"/>
      <c r="K27" s="15"/>
      <c r="L27" s="15"/>
      <c r="M27" s="9">
        <f t="shared" si="0"/>
        <v>559.49</v>
      </c>
      <c r="N27" s="15"/>
      <c r="O27" s="21">
        <f t="shared" si="1"/>
        <v>1000.24</v>
      </c>
      <c r="P27" s="15">
        <f t="shared" si="2"/>
        <v>2.79</v>
      </c>
    </row>
    <row r="28" spans="1:16" s="16" customFormat="1">
      <c r="A28" s="28" t="s">
        <v>27</v>
      </c>
      <c r="B28" s="15">
        <v>0</v>
      </c>
      <c r="C28" s="15">
        <v>1.62</v>
      </c>
      <c r="D28" s="15">
        <v>91.5</v>
      </c>
      <c r="E28" s="18">
        <f t="shared" si="3"/>
        <v>93.12</v>
      </c>
      <c r="F28" s="15">
        <v>0.78</v>
      </c>
      <c r="G28" s="15">
        <v>865.25</v>
      </c>
      <c r="H28" s="15">
        <v>124.36</v>
      </c>
      <c r="I28" s="15"/>
      <c r="J28" s="15"/>
      <c r="K28" s="15"/>
      <c r="L28" s="15"/>
      <c r="M28" s="9">
        <f t="shared" si="0"/>
        <v>989.61</v>
      </c>
      <c r="N28" s="15">
        <v>8.26</v>
      </c>
      <c r="O28" s="21">
        <f t="shared" si="1"/>
        <v>1082.73</v>
      </c>
      <c r="P28" s="15">
        <f t="shared" si="2"/>
        <v>9.0399999999999991</v>
      </c>
    </row>
    <row r="29" spans="1:16" s="16" customFormat="1">
      <c r="A29" s="28" t="s">
        <v>28</v>
      </c>
      <c r="B29" s="15">
        <v>0</v>
      </c>
      <c r="C29" s="15"/>
      <c r="D29" s="15">
        <v>370.61</v>
      </c>
      <c r="E29" s="18">
        <f t="shared" si="3"/>
        <v>370.61</v>
      </c>
      <c r="F29" s="15">
        <v>2.31</v>
      </c>
      <c r="G29" s="15">
        <v>878.99</v>
      </c>
      <c r="H29" s="15">
        <v>830.82</v>
      </c>
      <c r="I29" s="15"/>
      <c r="J29" s="15"/>
      <c r="K29" s="15"/>
      <c r="L29" s="15"/>
      <c r="M29" s="9">
        <v>1709.81</v>
      </c>
      <c r="N29" s="15">
        <v>10.64</v>
      </c>
      <c r="O29" s="21">
        <f t="shared" si="1"/>
        <v>2080.42</v>
      </c>
      <c r="P29" s="15">
        <f t="shared" si="2"/>
        <v>12.950000000000001</v>
      </c>
    </row>
    <row r="30" spans="1:16" s="16" customFormat="1">
      <c r="A30" s="28" t="s">
        <v>29</v>
      </c>
      <c r="B30" s="15">
        <v>0</v>
      </c>
      <c r="C30" s="15">
        <v>257.13</v>
      </c>
      <c r="D30" s="15">
        <v>0</v>
      </c>
      <c r="E30" s="18">
        <f t="shared" si="3"/>
        <v>257.13</v>
      </c>
      <c r="F30" s="15">
        <v>1.1499999999999999</v>
      </c>
      <c r="G30" s="15">
        <v>1924.73</v>
      </c>
      <c r="H30" s="15">
        <v>0</v>
      </c>
      <c r="I30" s="15"/>
      <c r="J30" s="15"/>
      <c r="K30" s="15"/>
      <c r="L30" s="15"/>
      <c r="M30" s="9">
        <f t="shared" si="0"/>
        <v>1924.73</v>
      </c>
      <c r="N30" s="15">
        <v>7.96</v>
      </c>
      <c r="O30" s="21">
        <f t="shared" si="1"/>
        <v>2181.86</v>
      </c>
      <c r="P30" s="15">
        <f t="shared" si="2"/>
        <v>9.11</v>
      </c>
    </row>
    <row r="31" spans="1:16" s="16" customFormat="1">
      <c r="A31" s="28" t="s">
        <v>30</v>
      </c>
      <c r="B31" s="15">
        <v>336.01</v>
      </c>
      <c r="C31" s="15">
        <v>108.83</v>
      </c>
      <c r="D31" s="15">
        <v>127.75</v>
      </c>
      <c r="E31" s="18">
        <f t="shared" si="3"/>
        <v>572.58999999999992</v>
      </c>
      <c r="F31" s="15">
        <v>3.57</v>
      </c>
      <c r="G31" s="15">
        <v>2855.73</v>
      </c>
      <c r="H31" s="15">
        <v>343.25</v>
      </c>
      <c r="I31" s="15"/>
      <c r="J31" s="15"/>
      <c r="K31" s="15"/>
      <c r="L31" s="15"/>
      <c r="M31" s="9">
        <f t="shared" si="0"/>
        <v>3198.98</v>
      </c>
      <c r="N31" s="15">
        <v>18.579999999999998</v>
      </c>
      <c r="O31" s="21">
        <f t="shared" si="1"/>
        <v>3771.5699999999997</v>
      </c>
      <c r="P31" s="15">
        <f t="shared" si="2"/>
        <v>22.15</v>
      </c>
    </row>
    <row r="32" spans="1:16" s="16" customFormat="1">
      <c r="A32" s="28" t="s">
        <v>31</v>
      </c>
      <c r="B32" s="15">
        <v>12.33</v>
      </c>
      <c r="C32" s="15">
        <v>5.37</v>
      </c>
      <c r="D32" s="15">
        <v>115.51</v>
      </c>
      <c r="E32" s="18">
        <f t="shared" si="3"/>
        <v>133.21</v>
      </c>
      <c r="F32" s="15">
        <v>1.46</v>
      </c>
      <c r="G32" s="15">
        <v>728.22</v>
      </c>
      <c r="H32" s="15">
        <v>0</v>
      </c>
      <c r="I32" s="15"/>
      <c r="J32" s="15"/>
      <c r="K32" s="15"/>
      <c r="L32" s="15"/>
      <c r="M32" s="9">
        <f t="shared" si="0"/>
        <v>728.22</v>
      </c>
      <c r="N32" s="15">
        <v>7.98</v>
      </c>
      <c r="O32" s="21">
        <f t="shared" si="1"/>
        <v>861.43000000000006</v>
      </c>
      <c r="P32" s="15">
        <v>12.21</v>
      </c>
    </row>
    <row r="33" spans="1:16" s="16" customFormat="1">
      <c r="A33" s="28" t="s">
        <v>32</v>
      </c>
      <c r="B33" s="15">
        <v>0</v>
      </c>
      <c r="C33" s="15">
        <v>264.5</v>
      </c>
      <c r="D33" s="15">
        <v>696.8</v>
      </c>
      <c r="E33" s="18">
        <f t="shared" si="3"/>
        <v>961.3</v>
      </c>
      <c r="F33" s="15">
        <v>5.07</v>
      </c>
      <c r="G33" s="15">
        <v>726.44</v>
      </c>
      <c r="H33" s="15">
        <v>26.31</v>
      </c>
      <c r="I33" s="15"/>
      <c r="J33" s="15"/>
      <c r="K33" s="15"/>
      <c r="L33" s="15"/>
      <c r="M33" s="9">
        <f t="shared" si="0"/>
        <v>752.75</v>
      </c>
      <c r="N33" s="15">
        <v>3.97</v>
      </c>
      <c r="O33" s="21">
        <f t="shared" si="1"/>
        <v>1714.05</v>
      </c>
      <c r="P33" s="15">
        <f t="shared" si="2"/>
        <v>9.0400000000000009</v>
      </c>
    </row>
    <row r="34" spans="1:16" s="16" customFormat="1">
      <c r="A34" s="28" t="s">
        <v>33</v>
      </c>
      <c r="B34" s="15">
        <v>423.8</v>
      </c>
      <c r="C34" s="15">
        <v>236.1</v>
      </c>
      <c r="D34" s="15">
        <v>0</v>
      </c>
      <c r="E34" s="18">
        <f t="shared" si="3"/>
        <v>659.9</v>
      </c>
      <c r="F34" s="15">
        <v>3.36</v>
      </c>
      <c r="G34" s="15">
        <v>4575.21</v>
      </c>
      <c r="H34" s="15">
        <v>202.44</v>
      </c>
      <c r="I34" s="15"/>
      <c r="J34" s="15"/>
      <c r="K34" s="15"/>
      <c r="L34" s="15"/>
      <c r="M34" s="9">
        <f t="shared" si="0"/>
        <v>4777.6499999999996</v>
      </c>
      <c r="N34" s="15">
        <v>22.69</v>
      </c>
      <c r="O34" s="21">
        <f t="shared" si="1"/>
        <v>5437.5499999999993</v>
      </c>
      <c r="P34" s="15">
        <f t="shared" si="2"/>
        <v>26.05</v>
      </c>
    </row>
    <row r="35" spans="1:16" s="16" customFormat="1">
      <c r="A35" s="28" t="s">
        <v>34</v>
      </c>
      <c r="B35" s="15">
        <v>27.9</v>
      </c>
      <c r="C35" s="15">
        <v>91.39</v>
      </c>
      <c r="D35" s="15">
        <v>219.73</v>
      </c>
      <c r="E35" s="18">
        <f t="shared" si="3"/>
        <v>339.02</v>
      </c>
      <c r="F35" s="15">
        <v>2.76</v>
      </c>
      <c r="G35" s="15">
        <v>3744.08</v>
      </c>
      <c r="H35" s="15">
        <v>134.66999999999999</v>
      </c>
      <c r="I35" s="15"/>
      <c r="J35" s="15"/>
      <c r="K35" s="15"/>
      <c r="L35" s="15"/>
      <c r="M35" s="9">
        <v>3909.84</v>
      </c>
      <c r="N35" s="15">
        <v>24.17</v>
      </c>
      <c r="O35" s="21">
        <f t="shared" si="1"/>
        <v>4248.8600000000006</v>
      </c>
      <c r="P35" s="15">
        <f t="shared" si="2"/>
        <v>26.93</v>
      </c>
    </row>
    <row r="36" spans="1:16" s="16" customFormat="1">
      <c r="A36" s="15" t="s">
        <v>35</v>
      </c>
      <c r="B36" s="15">
        <v>0</v>
      </c>
      <c r="C36" s="15">
        <v>179.77</v>
      </c>
      <c r="D36" s="15">
        <v>650.86</v>
      </c>
      <c r="E36" s="18">
        <f t="shared" si="3"/>
        <v>830.63</v>
      </c>
      <c r="F36" s="15">
        <v>4.96</v>
      </c>
      <c r="G36" s="15">
        <v>1377.27</v>
      </c>
      <c r="H36" s="15">
        <v>321.16000000000003</v>
      </c>
      <c r="I36" s="15"/>
      <c r="J36" s="15"/>
      <c r="K36" s="15"/>
      <c r="L36" s="15"/>
      <c r="M36" s="9">
        <f t="shared" si="0"/>
        <v>1698.43</v>
      </c>
      <c r="N36" s="15">
        <v>10.14</v>
      </c>
      <c r="O36" s="21">
        <f t="shared" si="1"/>
        <v>2529.06</v>
      </c>
      <c r="P36" s="15">
        <f t="shared" si="2"/>
        <v>15.100000000000001</v>
      </c>
    </row>
    <row r="37" spans="1:16" s="16" customFormat="1">
      <c r="A37" s="15" t="s">
        <v>36</v>
      </c>
      <c r="B37" s="15">
        <v>0</v>
      </c>
      <c r="C37" s="15">
        <v>15.93</v>
      </c>
      <c r="D37" s="15">
        <v>283.2</v>
      </c>
      <c r="E37" s="18">
        <f t="shared" si="3"/>
        <v>299.13</v>
      </c>
      <c r="F37" s="15">
        <v>1.37</v>
      </c>
      <c r="G37" s="15">
        <v>2683.98</v>
      </c>
      <c r="H37" s="15">
        <v>171.4</v>
      </c>
      <c r="I37" s="15"/>
      <c r="J37" s="15"/>
      <c r="K37" s="15"/>
      <c r="L37" s="15"/>
      <c r="M37" s="9">
        <f t="shared" si="0"/>
        <v>2855.38</v>
      </c>
      <c r="N37" s="15">
        <v>13.04</v>
      </c>
      <c r="O37" s="21">
        <f t="shared" si="1"/>
        <v>3154.51</v>
      </c>
      <c r="P37" s="15">
        <f t="shared" si="2"/>
        <v>14.41</v>
      </c>
    </row>
    <row r="38" spans="1:16" s="16" customFormat="1">
      <c r="A38" s="15" t="s">
        <v>37</v>
      </c>
      <c r="B38" s="15">
        <v>27.3</v>
      </c>
      <c r="C38" s="15">
        <v>49.68</v>
      </c>
      <c r="D38" s="15">
        <v>180.57</v>
      </c>
      <c r="E38" s="18">
        <f t="shared" si="3"/>
        <v>257.55</v>
      </c>
      <c r="F38" s="15">
        <v>1.24</v>
      </c>
      <c r="G38" s="15">
        <v>1114.5</v>
      </c>
      <c r="H38" s="15">
        <v>149.13</v>
      </c>
      <c r="I38" s="15"/>
      <c r="J38" s="15"/>
      <c r="K38" s="15"/>
      <c r="L38" s="15"/>
      <c r="M38" s="9">
        <f t="shared" si="0"/>
        <v>1263.6300000000001</v>
      </c>
      <c r="N38" s="15">
        <v>6.08</v>
      </c>
      <c r="O38" s="21">
        <f t="shared" si="1"/>
        <v>1521.18</v>
      </c>
      <c r="P38" s="15">
        <f t="shared" si="2"/>
        <v>7.32</v>
      </c>
    </row>
    <row r="39" spans="1:16" s="16" customFormat="1">
      <c r="A39" s="28" t="s">
        <v>45</v>
      </c>
      <c r="B39" s="15">
        <v>90.2</v>
      </c>
      <c r="C39" s="15">
        <v>0</v>
      </c>
      <c r="D39" s="15">
        <v>98.96</v>
      </c>
      <c r="E39" s="18">
        <f t="shared" si="3"/>
        <v>189.16</v>
      </c>
      <c r="F39" s="15">
        <v>1.1100000000000001</v>
      </c>
      <c r="G39" s="15">
        <v>2325.66</v>
      </c>
      <c r="H39" s="15">
        <v>1126.99</v>
      </c>
      <c r="I39" s="15"/>
      <c r="J39" s="15"/>
      <c r="K39" s="15"/>
      <c r="L39" s="15"/>
      <c r="M39" s="9">
        <f t="shared" si="0"/>
        <v>3452.6499999999996</v>
      </c>
      <c r="N39" s="15"/>
      <c r="O39" s="21">
        <f t="shared" si="1"/>
        <v>3641.8099999999995</v>
      </c>
      <c r="P39" s="15">
        <f t="shared" si="2"/>
        <v>1.1100000000000001</v>
      </c>
    </row>
    <row r="40" spans="1:16" ht="18.75">
      <c r="A40" s="10" t="s">
        <v>38</v>
      </c>
      <c r="B40" s="10">
        <f>SUM(B7:B39)</f>
        <v>4471.7299999999996</v>
      </c>
      <c r="C40" s="10">
        <f>SUM(C7:C39)</f>
        <v>3091.9999999999995</v>
      </c>
      <c r="D40" s="10">
        <f>SUM(D7:D39)</f>
        <v>10766.509999999998</v>
      </c>
      <c r="E40" s="18">
        <f t="shared" si="3"/>
        <v>18330.239999999998</v>
      </c>
      <c r="F40" s="10"/>
      <c r="G40" s="10">
        <f>SUM(G7:G39)</f>
        <v>52307.240000000005</v>
      </c>
      <c r="H40" s="10">
        <f>SUM(H7:H39)</f>
        <v>10434.869999999995</v>
      </c>
      <c r="I40" s="10"/>
      <c r="J40" s="10"/>
      <c r="K40" s="10"/>
      <c r="L40" s="10"/>
      <c r="M40" s="9">
        <f>SUM(M7:M39)</f>
        <v>62773.2</v>
      </c>
      <c r="N40" s="10"/>
      <c r="O40" s="21">
        <f t="shared" si="1"/>
        <v>81103.44</v>
      </c>
      <c r="P40" s="10">
        <f>F40+N40</f>
        <v>0</v>
      </c>
    </row>
    <row r="41" spans="1:16" ht="21">
      <c r="A41" s="23" t="s">
        <v>56</v>
      </c>
      <c r="B41" s="13"/>
      <c r="C41" s="13"/>
      <c r="E41" s="19">
        <f>E40*100/B47</f>
        <v>3.205654525661243</v>
      </c>
      <c r="F41" s="11"/>
      <c r="G41" s="14"/>
      <c r="H41" s="14"/>
      <c r="I41" s="14">
        <f>I40*100/B47</f>
        <v>0</v>
      </c>
      <c r="J41" s="14">
        <f>J40*100/B47</f>
        <v>0</v>
      </c>
      <c r="K41" s="14">
        <f>K40*100/B47</f>
        <v>0</v>
      </c>
      <c r="L41" s="14">
        <f>L40*100/B47</f>
        <v>0</v>
      </c>
      <c r="M41" s="12">
        <f>M40*100/B47</f>
        <v>10.97799006833726</v>
      </c>
      <c r="N41" s="11"/>
      <c r="O41" s="22">
        <f>O40*100/B47</f>
        <v>14.183644593998503</v>
      </c>
    </row>
    <row r="42" spans="1:16" hidden="1">
      <c r="M42" s="27">
        <f>SUM(M7:M41)</f>
        <v>125557.37799006833</v>
      </c>
    </row>
    <row r="43" spans="1:16" hidden="1">
      <c r="A43" s="1" t="s">
        <v>40</v>
      </c>
      <c r="B43" s="1">
        <v>616916.97</v>
      </c>
    </row>
    <row r="44" spans="1:16" hidden="1">
      <c r="A44" s="1" t="s">
        <v>39</v>
      </c>
      <c r="B44" s="1">
        <v>587787.52000000002</v>
      </c>
    </row>
    <row r="45" spans="1:16" hidden="1">
      <c r="A45" s="1" t="s">
        <v>41</v>
      </c>
      <c r="B45" s="16">
        <v>15977.93</v>
      </c>
    </row>
    <row r="46" spans="1:16" hidden="1"/>
    <row r="47" spans="1:16">
      <c r="A47" s="1" t="s">
        <v>42</v>
      </c>
      <c r="B47" s="1">
        <f>B44-B45</f>
        <v>571809.59</v>
      </c>
    </row>
    <row r="49" spans="1:1">
      <c r="A49" s="24" t="s">
        <v>54</v>
      </c>
    </row>
  </sheetData>
  <mergeCells count="3">
    <mergeCell ref="A4:F4"/>
    <mergeCell ref="G4:N4"/>
    <mergeCell ref="A5:O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Gruca</dc:creator>
  <cp:lastModifiedBy>anna.bartoszewicz</cp:lastModifiedBy>
  <cp:lastPrinted>2017-07-24T06:07:30Z</cp:lastPrinted>
  <dcterms:created xsi:type="dcterms:W3CDTF">2014-06-23T08:50:49Z</dcterms:created>
  <dcterms:modified xsi:type="dcterms:W3CDTF">2017-07-24T06:08:18Z</dcterms:modified>
</cp:coreProperties>
</file>