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kamila.olownia\Desktop\Pulpit Kamila\Kamila Ambrosiewicz\Formy ochrony przyrody\Sprawozdanie DGLP 2017\wysłane do DGLP\"/>
    </mc:Choice>
  </mc:AlternateContent>
  <bookViews>
    <workbookView xWindow="0" yWindow="0" windowWidth="23040" windowHeight="9090"/>
  </bookViews>
  <sheets>
    <sheet name="Tab.1" sheetId="1" r:id="rId1"/>
    <sheet name="Tab.2" sheetId="2" r:id="rId2"/>
    <sheet name="Tab.3" sheetId="3" r:id="rId3"/>
    <sheet name="Tab.4 " sheetId="23" r:id="rId4"/>
    <sheet name="Tab. 5." sheetId="12" r:id="rId5"/>
    <sheet name="TAB.6." sheetId="21" r:id="rId6"/>
    <sheet name="Tab.7" sheetId="13" r:id="rId7"/>
    <sheet name="Tab. 8" sheetId="14" r:id="rId8"/>
  </sheets>
  <externalReferences>
    <externalReference r:id="rId9"/>
  </externalReferences>
  <definedNames>
    <definedName name="_xlnm._FilterDatabase" localSheetId="1" hidden="1">[1]Arkusz1!$A$6:$H$86</definedName>
    <definedName name="_xlnm._FilterDatabase" localSheetId="5" hidden="1">TAB.6.!$A$1:$F$53</definedName>
    <definedName name="_xlnm.Print_Area" localSheetId="7">'Tab. 8'!$A$1:$G$62</definedName>
    <definedName name="_xlnm.Print_Area" localSheetId="1">[1]Arkusz1!$A$1:$H$86</definedName>
    <definedName name="_xlnm.Print_Area" localSheetId="2">Tab.3!$A$1:$K$229</definedName>
    <definedName name="_xlnm.Print_Area" localSheetId="3">'Tab.4 '!$A$1:$R$82</definedName>
    <definedName name="_xlnm.Print_Area" localSheetId="5">TAB.6.!$A$1:$H$54</definedName>
    <definedName name="_xlnm.Print_Area" localSheetId="6">Tab.7!$A$1:$H$73</definedName>
  </definedNames>
  <calcPr calcId="152511"/>
</workbook>
</file>

<file path=xl/calcChain.xml><?xml version="1.0" encoding="utf-8"?>
<calcChain xmlns="http://schemas.openxmlformats.org/spreadsheetml/2006/main">
  <c r="G25" i="2" l="1"/>
  <c r="F25" i="2"/>
  <c r="E25" i="2"/>
  <c r="D25" i="2"/>
  <c r="C25" i="2"/>
  <c r="R80" i="23" l="1"/>
  <c r="R79" i="23"/>
  <c r="Q80" i="23"/>
  <c r="Q79" i="23"/>
  <c r="P80" i="23"/>
  <c r="P79" i="23"/>
  <c r="O80" i="23"/>
  <c r="O79" i="23"/>
  <c r="N80" i="23"/>
  <c r="N79" i="23"/>
  <c r="M80" i="23"/>
  <c r="M79" i="23"/>
  <c r="L80" i="23"/>
  <c r="L79" i="23"/>
  <c r="K228" i="3"/>
  <c r="K227" i="3"/>
  <c r="J227" i="3"/>
  <c r="J228" i="3"/>
  <c r="I228" i="3"/>
  <c r="D43" i="3" l="1"/>
  <c r="D39" i="3"/>
  <c r="D33" i="3"/>
  <c r="D21" i="3"/>
  <c r="D13" i="3"/>
  <c r="F228" i="3"/>
  <c r="F227" i="3"/>
  <c r="E228" i="3"/>
  <c r="E227" i="3"/>
  <c r="D228" i="3"/>
  <c r="X35" i="1" l="1"/>
  <c r="X36" i="1"/>
  <c r="X38" i="1"/>
  <c r="X39" i="1"/>
  <c r="X40" i="1"/>
  <c r="X41" i="1"/>
  <c r="X42" i="1"/>
  <c r="W35" i="1"/>
  <c r="W36" i="1"/>
  <c r="W37" i="1"/>
  <c r="W38" i="1"/>
  <c r="W39" i="1"/>
  <c r="W40" i="1"/>
  <c r="W41" i="1"/>
  <c r="W42" i="1"/>
  <c r="X26" i="1" l="1"/>
  <c r="X27" i="1"/>
  <c r="X28" i="1"/>
  <c r="X29" i="1"/>
  <c r="X30" i="1"/>
  <c r="X31" i="1"/>
  <c r="X32" i="1"/>
  <c r="X33" i="1"/>
  <c r="X34" i="1"/>
  <c r="W26" i="1"/>
  <c r="W27" i="1"/>
  <c r="W28" i="1"/>
  <c r="W29" i="1"/>
  <c r="W30" i="1"/>
  <c r="W31" i="1"/>
  <c r="W32" i="1"/>
  <c r="W33" i="1"/>
  <c r="W34" i="1"/>
  <c r="F67" i="13" l="1"/>
  <c r="H80" i="23"/>
  <c r="H109" i="12" l="1"/>
  <c r="H108" i="12" l="1"/>
  <c r="G108" i="12"/>
  <c r="F109" i="12"/>
  <c r="F108" i="12"/>
  <c r="E108" i="12"/>
  <c r="E109" i="12"/>
  <c r="D109" i="12"/>
  <c r="D105" i="12"/>
  <c r="D103" i="12"/>
  <c r="D101" i="12"/>
  <c r="D99" i="12"/>
  <c r="D97" i="12"/>
  <c r="D95" i="12"/>
  <c r="D93" i="12"/>
  <c r="D91" i="12"/>
  <c r="D89" i="12"/>
  <c r="D87" i="12"/>
  <c r="D85" i="12"/>
  <c r="D83" i="12"/>
  <c r="D81" i="12"/>
  <c r="D79" i="12"/>
  <c r="D77" i="12"/>
  <c r="D75" i="12"/>
  <c r="D73" i="12"/>
  <c r="D71" i="12"/>
  <c r="D69" i="12"/>
  <c r="D67" i="12"/>
  <c r="D65" i="12"/>
  <c r="D39" i="12" l="1"/>
  <c r="D108" i="12" l="1"/>
  <c r="D79" i="23"/>
  <c r="C79" i="23"/>
  <c r="W10" i="1"/>
  <c r="C43" i="1"/>
  <c r="F50" i="21"/>
  <c r="C58" i="14"/>
  <c r="D57" i="12"/>
  <c r="D55" i="12"/>
  <c r="D11" i="12"/>
  <c r="D107" i="12"/>
  <c r="D61" i="12"/>
  <c r="D53" i="12"/>
  <c r="D51" i="12"/>
  <c r="D49" i="12"/>
  <c r="D45" i="12"/>
  <c r="D43" i="12"/>
  <c r="D31" i="12"/>
  <c r="D29" i="12"/>
  <c r="D21" i="12"/>
  <c r="D17" i="12"/>
  <c r="D13" i="12"/>
  <c r="X25" i="1"/>
  <c r="Z43" i="1"/>
  <c r="W11" i="1"/>
  <c r="W12" i="1"/>
  <c r="W13" i="1"/>
  <c r="W14" i="1"/>
  <c r="W15" i="1"/>
  <c r="W16" i="1"/>
  <c r="W17" i="1"/>
  <c r="W18" i="1"/>
  <c r="W19" i="1"/>
  <c r="W20" i="1"/>
  <c r="W21" i="1"/>
  <c r="W22" i="1"/>
  <c r="W23" i="1"/>
  <c r="W24" i="1"/>
  <c r="W25" i="1"/>
  <c r="X11" i="1"/>
  <c r="X12" i="1"/>
  <c r="X13" i="1"/>
  <c r="X14" i="1"/>
  <c r="X15" i="1"/>
  <c r="X16" i="1"/>
  <c r="X17" i="1"/>
  <c r="X18" i="1"/>
  <c r="X19" i="1"/>
  <c r="X20" i="1"/>
  <c r="X21" i="1"/>
  <c r="X23" i="1"/>
  <c r="X24" i="1"/>
  <c r="X10" i="1"/>
  <c r="Y43" i="1"/>
  <c r="X43" i="1" l="1"/>
  <c r="H43" i="1"/>
  <c r="G59" i="14"/>
  <c r="G58" i="14"/>
  <c r="F58" i="14"/>
  <c r="D59" i="14"/>
  <c r="E59" i="14"/>
  <c r="F59" i="14"/>
  <c r="C59" i="14"/>
  <c r="D58" i="14"/>
  <c r="E58" i="14"/>
  <c r="G79" i="23" l="1"/>
  <c r="F79" i="23"/>
  <c r="E79" i="23"/>
  <c r="Q43" i="1" l="1"/>
  <c r="E43" i="1"/>
  <c r="K43" i="1"/>
  <c r="G43" i="1"/>
  <c r="S43" i="1"/>
  <c r="U43" i="1"/>
  <c r="N43" i="1"/>
  <c r="F43" i="1"/>
  <c r="J43" i="1"/>
  <c r="L43" i="1"/>
  <c r="P43" i="1"/>
  <c r="R43" i="1"/>
  <c r="T43" i="1"/>
  <c r="D43" i="1"/>
  <c r="M43" i="1"/>
  <c r="V43" i="1"/>
  <c r="I43" i="1"/>
  <c r="O43" i="1"/>
  <c r="W43" i="1" l="1"/>
</calcChain>
</file>

<file path=xl/comments1.xml><?xml version="1.0" encoding="utf-8"?>
<comments xmlns="http://schemas.openxmlformats.org/spreadsheetml/2006/main">
  <authors>
    <author>malgorzata.czyzewska</author>
  </authors>
  <commentList>
    <comment ref="H7" authorId="0" shapeId="0">
      <text>
        <r>
          <rPr>
            <b/>
            <sz val="9"/>
            <color indexed="81"/>
            <rFont val="Tahoma"/>
            <family val="2"/>
            <charset val="238"/>
          </rPr>
          <t>malgorzata.czyzewska:</t>
        </r>
        <r>
          <rPr>
            <sz val="9"/>
            <color indexed="81"/>
            <rFont val="Tahoma"/>
            <family val="2"/>
            <charset val="238"/>
          </rPr>
          <t xml:space="preserve">
Ta kolumna nie jest sumą !</t>
        </r>
      </text>
    </comment>
  </commentList>
</comments>
</file>

<file path=xl/comments2.xml><?xml version="1.0" encoding="utf-8"?>
<comments xmlns="http://schemas.openxmlformats.org/spreadsheetml/2006/main">
  <authors>
    <author>Małgorzata Czyżewska</author>
  </authors>
  <commentList>
    <comment ref="H5" authorId="0" shapeId="0">
      <text>
        <r>
          <rPr>
            <b/>
            <sz val="8"/>
            <color indexed="81"/>
            <rFont val="Tahoma"/>
            <family val="2"/>
            <charset val="238"/>
          </rPr>
          <t>Małgorzata Czyżewska:</t>
        </r>
        <r>
          <rPr>
            <sz val="8"/>
            <color indexed="81"/>
            <rFont val="Tahoma"/>
            <family val="2"/>
            <charset val="238"/>
          </rPr>
          <t xml:space="preserve">
dotyczy ptaków</t>
        </r>
      </text>
    </comment>
    <comment ref="H7" authorId="0" shapeId="0">
      <text>
        <r>
          <rPr>
            <b/>
            <sz val="8"/>
            <color indexed="81"/>
            <rFont val="Tahoma"/>
            <family val="2"/>
            <charset val="238"/>
          </rPr>
          <t>Małgorzata Czyżewska:</t>
        </r>
        <r>
          <rPr>
            <sz val="8"/>
            <color indexed="81"/>
            <rFont val="Tahoma"/>
            <family val="2"/>
            <charset val="238"/>
          </rPr>
          <t xml:space="preserve">
dotyczy ptaków</t>
        </r>
      </text>
    </comment>
  </commentList>
</comments>
</file>

<file path=xl/sharedStrings.xml><?xml version="1.0" encoding="utf-8"?>
<sst xmlns="http://schemas.openxmlformats.org/spreadsheetml/2006/main" count="1179" uniqueCount="506">
  <si>
    <t>Ogółem</t>
  </si>
  <si>
    <t>Plan ochrony rezerwatu</t>
  </si>
  <si>
    <t>(szt)</t>
  </si>
  <si>
    <t>(ha)</t>
  </si>
  <si>
    <t>RAZEM</t>
  </si>
  <si>
    <t>Lp.</t>
  </si>
  <si>
    <t>1.</t>
  </si>
  <si>
    <t>2.</t>
  </si>
  <si>
    <t>3.</t>
  </si>
  <si>
    <t>4.</t>
  </si>
  <si>
    <t>5.</t>
  </si>
  <si>
    <t>6.</t>
  </si>
  <si>
    <t>7.</t>
  </si>
  <si>
    <t>8.</t>
  </si>
  <si>
    <t>9.</t>
  </si>
  <si>
    <t>10.</t>
  </si>
  <si>
    <t>11.</t>
  </si>
  <si>
    <t>12.</t>
  </si>
  <si>
    <t>13.</t>
  </si>
  <si>
    <t>14.</t>
  </si>
  <si>
    <t>15.</t>
  </si>
  <si>
    <t>16.</t>
  </si>
  <si>
    <t>17.</t>
  </si>
  <si>
    <t>Grupy</t>
  </si>
  <si>
    <t>drzew</t>
  </si>
  <si>
    <t>Tab. 1. FORMY OCHRONY PRZYRODY W LASACH PAŃSTWOWYCH: REZERWATY</t>
  </si>
  <si>
    <t>Leśne</t>
  </si>
  <si>
    <t>Florystyczne</t>
  </si>
  <si>
    <t>Stepowe</t>
  </si>
  <si>
    <t>Torfowiskowe</t>
  </si>
  <si>
    <t>Wodne</t>
  </si>
  <si>
    <t>Krajobrazowe</t>
  </si>
  <si>
    <t>Faunistyczne</t>
  </si>
  <si>
    <t>ogółem</t>
  </si>
  <si>
    <t>wg kat. gruntów</t>
  </si>
  <si>
    <t>Leśna</t>
  </si>
  <si>
    <t>Nieleśna</t>
  </si>
  <si>
    <t xml:space="preserve">Tab. 2. FORMY OCHRONY PRZYRODY W LASACH </t>
  </si>
  <si>
    <t xml:space="preserve">             PAŃSTWOWYCH: PLANY OCHRONY REZERWATÓW</t>
  </si>
  <si>
    <t>Razem</t>
  </si>
  <si>
    <t>szt</t>
  </si>
  <si>
    <t>ha</t>
  </si>
  <si>
    <t>pow. leśna</t>
  </si>
  <si>
    <t>pow. nieleśna</t>
  </si>
  <si>
    <t>leśna</t>
  </si>
  <si>
    <t>nieleśna</t>
  </si>
  <si>
    <t>drzewa</t>
  </si>
  <si>
    <t>Pojed.</t>
  </si>
  <si>
    <t>Aleje</t>
  </si>
  <si>
    <t>Głazy</t>
  </si>
  <si>
    <t>Skałki,groty</t>
  </si>
  <si>
    <t xml:space="preserve">jaskinie  </t>
  </si>
  <si>
    <t>narzut.</t>
  </si>
  <si>
    <t>Pomniki przyrody</t>
  </si>
  <si>
    <t xml:space="preserve">Użytki ekologiczne </t>
  </si>
  <si>
    <t>Zespoły przyrodniczo-</t>
  </si>
  <si>
    <t>krajobrazowe</t>
  </si>
  <si>
    <t>Ochrona "strefowa"</t>
  </si>
  <si>
    <t>ścisła</t>
  </si>
  <si>
    <t>w tym powierzchnia:</t>
  </si>
  <si>
    <t>Tab. 4. FORMY OCHRONY PRZYRODY W LASACH PAŃSTWOWYCH: POMNIKI PRZYRODY, STANOWISKA DOKUMENTACYJNE,</t>
  </si>
  <si>
    <t xml:space="preserve">             UŻYTKI EKOLOGICZNE, ZESPOŁY PRZYRODNICZO-KRAJOBRAZOWE ORAZ OCHRONA GATUNKOWA ("STREFOWA")</t>
  </si>
  <si>
    <t xml:space="preserve">             PARKI KRAJOBRAZOWE, OBSZARY CHRONIONEGO KRAJOBRAZU</t>
  </si>
  <si>
    <t xml:space="preserve">Tab. 3. FORMY OCHRONY PRZYRODY W LASACH PAŃSTWOWYCH: </t>
  </si>
  <si>
    <t>Nazwa</t>
  </si>
  <si>
    <t>Województwo</t>
  </si>
  <si>
    <t>Kod obszaru</t>
  </si>
  <si>
    <t>Lp</t>
  </si>
  <si>
    <t>Razem RDLP</t>
  </si>
  <si>
    <t>X</t>
  </si>
  <si>
    <t>Nazwa gatunku</t>
  </si>
  <si>
    <t>Liczba</t>
  </si>
  <si>
    <t>okresowa</t>
  </si>
  <si>
    <t>orzeł przedni</t>
  </si>
  <si>
    <t>orlik grubodzioby</t>
  </si>
  <si>
    <t>orlik krzykliwy</t>
  </si>
  <si>
    <t>gadożer</t>
  </si>
  <si>
    <t>bielik</t>
  </si>
  <si>
    <t>orzełek</t>
  </si>
  <si>
    <t>kania czarna</t>
  </si>
  <si>
    <t>kania ruda</t>
  </si>
  <si>
    <t>rybołów</t>
  </si>
  <si>
    <t>raróg</t>
  </si>
  <si>
    <t>sokół wędrowny</t>
  </si>
  <si>
    <t>puchacz</t>
  </si>
  <si>
    <t>bocian czarny</t>
  </si>
  <si>
    <t>głuszec</t>
  </si>
  <si>
    <t>cietrzew</t>
  </si>
  <si>
    <t>wąż Eskulapa</t>
  </si>
  <si>
    <t>18.</t>
  </si>
  <si>
    <t>gniewosz plamisty</t>
  </si>
  <si>
    <t>19.</t>
  </si>
  <si>
    <t>żółw błotny</t>
  </si>
  <si>
    <t xml:space="preserve">kraska </t>
  </si>
  <si>
    <t>Ogrody botaniczne</t>
  </si>
  <si>
    <t>Arboretum (Ogród dendrologiczny)</t>
  </si>
  <si>
    <t>Ośrodek rehabilitacji zwierząt</t>
  </si>
  <si>
    <t>Nadleśnictwo</t>
  </si>
  <si>
    <r>
      <t>Powierzchnia na terenie LP (ha)</t>
    </r>
    <r>
      <rPr>
        <b/>
        <vertAlign val="superscript"/>
        <sz val="8"/>
        <rFont val="Arial"/>
        <family val="2"/>
        <charset val="238"/>
      </rPr>
      <t>1*</t>
    </r>
  </si>
  <si>
    <t>1*</t>
  </si>
  <si>
    <t>2*</t>
  </si>
  <si>
    <t>ilość stref</t>
  </si>
  <si>
    <t>w tym zasiedlone</t>
  </si>
  <si>
    <t>/ha</t>
  </si>
  <si>
    <t xml:space="preserve">Ochrona strefowa </t>
  </si>
  <si>
    <t>Zadania ochronne</t>
  </si>
  <si>
    <t>x</t>
  </si>
  <si>
    <t>wilk</t>
  </si>
  <si>
    <t>iglica mała</t>
  </si>
  <si>
    <t>granicznik płucnik</t>
  </si>
  <si>
    <t>Powierzchnia obszarów N2000 na terenie LP - orientacyjna, obliczona z mapy numerycznej</t>
  </si>
  <si>
    <t>Rezerwaty wg rodzaju</t>
  </si>
  <si>
    <t xml:space="preserve">* nadleśnictwo i odpowiednio nazwa gatunku, dla którego istnieje powołana strefa </t>
  </si>
  <si>
    <t>pow.</t>
  </si>
  <si>
    <t>leśnictwo</t>
  </si>
  <si>
    <t>nazwa własna</t>
  </si>
  <si>
    <t>liczba gniazd w strefie</t>
  </si>
  <si>
    <t>Inne**</t>
  </si>
  <si>
    <t>sóweczka</t>
  </si>
  <si>
    <t>włochatka</t>
  </si>
  <si>
    <t>Stanowiska</t>
  </si>
  <si>
    <t xml:space="preserve">dokumentacyjne </t>
  </si>
  <si>
    <t>i inne*</t>
  </si>
  <si>
    <t xml:space="preserve">*i inne - podać co jest chronione </t>
  </si>
  <si>
    <t>w tym: pomniki</t>
  </si>
  <si>
    <t xml:space="preserve">             </t>
  </si>
  <si>
    <t>Nazwa parku krajobrazowego</t>
  </si>
  <si>
    <t>Nazwa obszaru chronionego krajobrazu</t>
  </si>
  <si>
    <t>Pow. zredukowana*</t>
  </si>
  <si>
    <t>Brak  dokumentów</t>
  </si>
  <si>
    <t>Przyrody nieożywionej</t>
  </si>
  <si>
    <t xml:space="preserve">Łączna pow. rezerwatów </t>
  </si>
  <si>
    <t>Powierzchnia rezerwatu poza gruntami PGL LP</t>
  </si>
  <si>
    <t xml:space="preserve"> </t>
  </si>
  <si>
    <t>Parki krajobrazowe</t>
  </si>
  <si>
    <t>Obszary chronionego krajobrazu</t>
  </si>
  <si>
    <t>Nadleśnictwo*</t>
  </si>
  <si>
    <t>Powierzchnia</t>
  </si>
  <si>
    <t>Tab. 6. NATURA 2000 DYREKTYWA PTASIA</t>
  </si>
  <si>
    <t>Tab. 5. OCHRONA STREFOWA</t>
  </si>
  <si>
    <t>(szt.)</t>
  </si>
  <si>
    <t>ryś</t>
  </si>
  <si>
    <t>Słonoroślowe</t>
  </si>
  <si>
    <t>Powierzchnia zgodnie z rozporządzeniem tworzącym rezerwat</t>
  </si>
  <si>
    <t>*pow. zredukowana bez rezerwatów,obszarów Natura 2000, użytków ekologicznych, stanowisk dokument., zespołów przyrodniczo-krajobrazowych</t>
  </si>
  <si>
    <t>brodaczka*</t>
  </si>
  <si>
    <t xml:space="preserve">      </t>
  </si>
  <si>
    <t>Kolekcje drzew  (ogród dendrologiczny bez statusu prawnego)* jeżeli ma status formy ochrony przyrody proszę o wyjaśnienie w komentarzu</t>
  </si>
  <si>
    <t>KOŁOWE STREFY OCHRONY</t>
  </si>
  <si>
    <t>LICZBA</t>
  </si>
  <si>
    <t>POWIERZCHNIA</t>
  </si>
  <si>
    <t>GATUNKI</t>
  </si>
  <si>
    <t xml:space="preserve">** Wpisać nazwę gatunku objetego ochroną strefową </t>
  </si>
  <si>
    <t>Liczba obszarów</t>
  </si>
  <si>
    <t>puszczyk mszarny</t>
  </si>
  <si>
    <t>niedźwiedź brunatny</t>
  </si>
  <si>
    <t>granicznik tarczownicowy</t>
  </si>
  <si>
    <t>granicznik tarczowy</t>
  </si>
  <si>
    <t>kobiernik Arnolda</t>
  </si>
  <si>
    <t>kobiernik orzęsiony</t>
  </si>
  <si>
    <t>kobiernik wybredny</t>
  </si>
  <si>
    <t>odnożyca włosowata</t>
  </si>
  <si>
    <t>pawężniczka sorediowa</t>
  </si>
  <si>
    <t xml:space="preserve">puchlinka ząbkowana </t>
  </si>
  <si>
    <t xml:space="preserve">poryblin kolczasty </t>
  </si>
  <si>
    <t xml:space="preserve">włosocień delikatny </t>
  </si>
  <si>
    <t xml:space="preserve">zanokcica ciemna </t>
  </si>
  <si>
    <t xml:space="preserve">zanokcica klinowata </t>
  </si>
  <si>
    <t xml:space="preserve">zanokcica serpentynowa </t>
  </si>
  <si>
    <t xml:space="preserve">warzucha polska </t>
  </si>
  <si>
    <t>ciemiężyca (ciemierzyca) czarna</t>
  </si>
  <si>
    <t>Tab. 8. OGRODY BOTANICZNE, ARBORETA (OGRODY DENDROLOGICZNE), OŚRODKI REHABILITACJI ZWIERZĄT I INNE</t>
  </si>
  <si>
    <t xml:space="preserve">Zagroda pokazowa / gatunki, powierzchnia/ </t>
  </si>
  <si>
    <t>Tab. 7.  DYREKTYWA SIEDLISKOWA - OBSZARY NATURA 2000 MAJĄCE ZNACZENIE DLA WSPÓLNOTY; SPECJALNE OBSZARY OCHRONY SIEDLISK</t>
  </si>
  <si>
    <t>Przypadek ten opisać poniżej tabeli - wymieniając nazwę rezerwatu, nadleśnictwa gdzie jest położony oraz całkowitą powierzchnię</t>
  </si>
  <si>
    <t>W przypadku rezerwatów położonych na terenie więcej niż jednego nadleśnictwa liczbę podać dla nadleśnictwa gdzie rezerwat  ma największą powierzchnię a w pozostałych podać powierzchnię oraz podać liczbę sztuk 0 .</t>
  </si>
  <si>
    <t xml:space="preserve">Opisać co jest chronione jako pomnik powierzchniowy </t>
  </si>
  <si>
    <t xml:space="preserve">"powierzch." </t>
  </si>
  <si>
    <t>Stan zawansowania prac:</t>
  </si>
  <si>
    <t>aldrowanda pęcherzykowata</t>
  </si>
  <si>
    <t>miodokwiat krzyżowy</t>
  </si>
  <si>
    <t>kukuczka kapturkowata</t>
  </si>
  <si>
    <t>kaldezja dziewięciornikowata</t>
  </si>
  <si>
    <t>elisma wodna</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</si>
  <si>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</si>
  <si>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</si>
  <si>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</si>
  <si>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</si>
  <si>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</si>
  <si>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</si>
  <si>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</si>
  <si>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</si>
  <si>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</si>
  <si>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</si>
  <si>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</si>
  <si>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</si>
  <si>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</si>
  <si>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</si>
  <si>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</si>
  <si>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</si>
  <si>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</si>
  <si>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</si>
  <si>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</si>
  <si>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</si>
  <si>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</si>
  <si>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</si>
  <si>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</si>
  <si>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</si>
  <si>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</si>
  <si>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</si>
  <si>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</si>
  <si>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</si>
  <si>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</si>
  <si>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</si>
  <si>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par (lp. 1 – 16)</t>
  </si>
  <si>
    <t>Uwagi  liczba gniazd w strefie , zdublowanie gatunków, gniazdo w rezerwacie etc.</t>
  </si>
  <si>
    <t>sztuk (lp.17 – 49)</t>
  </si>
  <si>
    <t>wg stanu na 31.12.2017 r.</t>
  </si>
  <si>
    <t xml:space="preserve"> wg stanu na 31.12.2017 r.</t>
  </si>
  <si>
    <t>Liczba  sztuk</t>
  </si>
  <si>
    <t>PZO/PO/ZO w PUL - w trakcie sporządzania</t>
  </si>
  <si>
    <t>PZO/PO/ZO w PUL zatwierdzony- data zatwierdzenia</t>
  </si>
  <si>
    <r>
      <t xml:space="preserve">Proponowana kolejność </t>
    </r>
    <r>
      <rPr>
        <b/>
        <sz val="10"/>
        <rFont val="Lucida Bright"/>
        <family val="1"/>
      </rPr>
      <t>gatunkami</t>
    </r>
    <r>
      <rPr>
        <sz val="10"/>
        <rFont val="Lucida Bright"/>
        <family val="1"/>
      </rPr>
      <t xml:space="preserve"> dla poszczególnych nadleśnictw</t>
    </r>
  </si>
  <si>
    <t>PZO/PO/PUL - w trakcie sporządzania - podać rodzaj</t>
  </si>
  <si>
    <t>PZO/PO/PUL  -  zatwierdzony -  data zatwierdzenia  podać rodzaj</t>
  </si>
  <si>
    <t>Korpele</t>
  </si>
  <si>
    <t>tak</t>
  </si>
  <si>
    <t>warmińsko-mazurskie</t>
  </si>
  <si>
    <t>Puszcza Napiwodzko-Ramucka</t>
  </si>
  <si>
    <t>Puszcza Piska</t>
  </si>
  <si>
    <t xml:space="preserve">RDLP Olsztyn    </t>
  </si>
  <si>
    <t>RDLP Olsztyn</t>
  </si>
  <si>
    <t xml:space="preserve">RDLP Olsztyn </t>
  </si>
  <si>
    <t>Parciaki</t>
  </si>
  <si>
    <t>PLB 140005</t>
  </si>
  <si>
    <t>Dolina Omulwi i Płodownicy</t>
  </si>
  <si>
    <t>mazowieckie</t>
  </si>
  <si>
    <t>Górowo Iławeckie</t>
  </si>
  <si>
    <t>Doliny Dolnej Łyny</t>
  </si>
  <si>
    <t>Doliny Elmy</t>
  </si>
  <si>
    <t>Rzeki Wałszy</t>
  </si>
  <si>
    <t>Wzniesień Górowskich</t>
  </si>
  <si>
    <t>Górowo</t>
  </si>
  <si>
    <t>Iławeckie</t>
  </si>
  <si>
    <t>Ostoja Warmińska</t>
  </si>
  <si>
    <t>Wichrowo</t>
  </si>
  <si>
    <t>Równiny Orneckiej</t>
  </si>
  <si>
    <t>Doliny Środkowej Łyny</t>
  </si>
  <si>
    <t>PLH280046</t>
  </si>
  <si>
    <t>Swajanie</t>
  </si>
  <si>
    <t>PZO 15.05.2014</t>
  </si>
  <si>
    <t>Kaszuny</t>
  </si>
  <si>
    <t>PLH280040</t>
  </si>
  <si>
    <t>PZO 05.11.2015</t>
  </si>
  <si>
    <t>Spychowo</t>
  </si>
  <si>
    <t>Otuliny MPK Kierwik</t>
  </si>
  <si>
    <t>PLH280048</t>
  </si>
  <si>
    <t>Ostoja Piska</t>
  </si>
  <si>
    <t>Susz</t>
  </si>
  <si>
    <t>Rzeki Liwy</t>
  </si>
  <si>
    <t>Jeziora Goryńskiego</t>
  </si>
  <si>
    <t>Rzeki Dzierzgoń</t>
  </si>
  <si>
    <t>Lasy Iławskie</t>
  </si>
  <si>
    <t>PLH280053</t>
  </si>
  <si>
    <t>Ostoja Iławska</t>
  </si>
  <si>
    <t>PZO 31.03.2015</t>
  </si>
  <si>
    <t>PLH280051</t>
  </si>
  <si>
    <t>Aleje Pojezierza Iławskiego</t>
  </si>
  <si>
    <t>PZO 02.12.2014</t>
  </si>
  <si>
    <t>Ciechanów</t>
  </si>
  <si>
    <t>Pojezierza Olsztyńskiego</t>
  </si>
  <si>
    <t>Puszczy Napiwodzko-Ramudzkiej</t>
  </si>
  <si>
    <t>Krośnicko-Kosmowski</t>
  </si>
  <si>
    <t>PZO 20.03.2015</t>
  </si>
  <si>
    <t>PZO 31.03.2014</t>
  </si>
  <si>
    <t>PZO 30.12.2013</t>
  </si>
  <si>
    <t>Wielbark</t>
  </si>
  <si>
    <t>PHL280052</t>
  </si>
  <si>
    <t>Ostoja Napiwodzko-Ramucka</t>
  </si>
  <si>
    <t>Dwukoły</t>
  </si>
  <si>
    <t>Baranie Góry</t>
  </si>
  <si>
    <t>Olszyny Rumockie</t>
  </si>
  <si>
    <t>Zieluńsko-Rzęgnowski</t>
  </si>
  <si>
    <t>Międzyrzecze Skrwy i Wkry</t>
  </si>
  <si>
    <t>Okolice Rybna i Lidzbarka</t>
  </si>
  <si>
    <t>PLB140008</t>
  </si>
  <si>
    <t>PLB280007</t>
  </si>
  <si>
    <t>PLB280008</t>
  </si>
  <si>
    <t>PLB280015</t>
  </si>
  <si>
    <t>PLB280005</t>
  </si>
  <si>
    <t>PZO 08.04.2014</t>
  </si>
  <si>
    <t>PLH140010</t>
  </si>
  <si>
    <t>PLH140002</t>
  </si>
  <si>
    <t>PLH280057</t>
  </si>
  <si>
    <t>Góra Dębowa k/Mławy</t>
  </si>
  <si>
    <t>Jedwabno</t>
  </si>
  <si>
    <t>Myszyniec</t>
  </si>
  <si>
    <t>PLH140046</t>
  </si>
  <si>
    <t>PLH140047</t>
  </si>
  <si>
    <t>PZO 15.04.2015</t>
  </si>
  <si>
    <t>PLH140049</t>
  </si>
  <si>
    <t>Myszynieckie Bory Sasankowe</t>
  </si>
  <si>
    <t>Strzałowo</t>
  </si>
  <si>
    <t>Otulina Mazurskiego Parku Kraj. Zachód</t>
  </si>
  <si>
    <t>Jezior Legińsko-Mrągowskich</t>
  </si>
  <si>
    <t>Kraina Wielkich Jezior Mazurskich</t>
  </si>
  <si>
    <t>PLH280055</t>
  </si>
  <si>
    <t>Mazurska Ostoja Żółwia Baranowo</t>
  </si>
  <si>
    <t>PZO 24.03.2015</t>
  </si>
  <si>
    <t>Szczytno</t>
  </si>
  <si>
    <t>ogródek dendrologiczny</t>
  </si>
  <si>
    <t>Dobrocin</t>
  </si>
  <si>
    <t>Niedźwiedzie Wielkie</t>
  </si>
  <si>
    <t>Kanału Elbląskiego</t>
  </si>
  <si>
    <t>Dolina Pasłęki</t>
  </si>
  <si>
    <t>Narieński</t>
  </si>
  <si>
    <t>Jeziora Drużno</t>
  </si>
  <si>
    <t>Lasów Taborskich</t>
  </si>
  <si>
    <t>D-stan Md</t>
  </si>
  <si>
    <t>PLB280002</t>
  </si>
  <si>
    <t>PLH280006</t>
  </si>
  <si>
    <t>PZO 14.05.2015</t>
  </si>
  <si>
    <t>PLH280010</t>
  </si>
  <si>
    <t>Budwity</t>
  </si>
  <si>
    <t>PZO 03.08.2016</t>
  </si>
  <si>
    <t>PLH280038</t>
  </si>
  <si>
    <t>Jezioro Wukśniki</t>
  </si>
  <si>
    <t>PZO 14.08.2014</t>
  </si>
  <si>
    <t>PLH280050</t>
  </si>
  <si>
    <t>PZO 19.02.2014</t>
  </si>
  <si>
    <t>Orneta</t>
  </si>
  <si>
    <t>Rzeki Banówki</t>
  </si>
  <si>
    <t>PZO 30.09.2014</t>
  </si>
  <si>
    <t>Ostrołęka</t>
  </si>
  <si>
    <t>warmińsko-mazurskie, mazowieckie</t>
  </si>
  <si>
    <t>PZO 31.03.204</t>
  </si>
  <si>
    <t>PLB140007</t>
  </si>
  <si>
    <t>Puszcza Biała</t>
  </si>
  <si>
    <t>PLB140014</t>
  </si>
  <si>
    <t>Dolina Dolnej Narwi</t>
  </si>
  <si>
    <t>PZO 23.04.2014</t>
  </si>
  <si>
    <t>pgród dydaktyczny im. TPL</t>
  </si>
  <si>
    <t>Bartoszyce</t>
  </si>
  <si>
    <t>Dolina Rzeki Guber</t>
  </si>
  <si>
    <t>PLH280047</t>
  </si>
  <si>
    <t>Torfowiska Źródliskowe koło Łabędnika</t>
  </si>
  <si>
    <t>PZO 20.02.2014</t>
  </si>
  <si>
    <t>Miłomłyn</t>
  </si>
  <si>
    <t>Jezioro Długie</t>
  </si>
  <si>
    <t>Doliny Górnej Drwęcy</t>
  </si>
  <si>
    <t>Pojezierza Iławskiego - Wschód</t>
  </si>
  <si>
    <t>Stanowisko żółwia błotnego</t>
  </si>
  <si>
    <t>PLH280001</t>
  </si>
  <si>
    <t>Doliny Drwęcy</t>
  </si>
  <si>
    <t>PLH280030</t>
  </si>
  <si>
    <t>Wipsowo</t>
  </si>
  <si>
    <t>Nidzica</t>
  </si>
  <si>
    <t>Jeziora Mielno</t>
  </si>
  <si>
    <t>Doliny Rzeki Orzyc</t>
  </si>
  <si>
    <t>grupa Jł</t>
  </si>
  <si>
    <t>PZO 20.03.2015, zmiana 10.06.2016</t>
  </si>
  <si>
    <t>PZO 23.02.2015, zmiana 15.06.2016</t>
  </si>
  <si>
    <t>Kudypy</t>
  </si>
  <si>
    <t>rosiczka</t>
  </si>
  <si>
    <t>PLH280039</t>
  </si>
  <si>
    <t>Jonkowo-Warkały</t>
  </si>
  <si>
    <t>PZO 07.03.2016</t>
  </si>
  <si>
    <t>PLH280033</t>
  </si>
  <si>
    <t>Warmińskie Buczyny</t>
  </si>
  <si>
    <t>Leśne Arboretum Warmii i Mazur w Kudypach</t>
  </si>
  <si>
    <t>Olsztynek</t>
  </si>
  <si>
    <t>PK</t>
  </si>
  <si>
    <t>Wzgórz Dylewskich</t>
  </si>
  <si>
    <t>PLH280043</t>
  </si>
  <si>
    <t>Napromek</t>
  </si>
  <si>
    <t>Lidzbark</t>
  </si>
  <si>
    <t>Hartowiecki</t>
  </si>
  <si>
    <t>Dąbrówieński</t>
  </si>
  <si>
    <t>Grzybiny</t>
  </si>
  <si>
    <t>Doliny Górnej Wkry</t>
  </si>
  <si>
    <t>Otuliny WKP Dębień</t>
  </si>
  <si>
    <t>Naguszewski</t>
  </si>
  <si>
    <t>Buchnowski</t>
  </si>
  <si>
    <t>Doliny Wkry i Mławki</t>
  </si>
  <si>
    <t>PLH280012</t>
  </si>
  <si>
    <t>Ostoja Lidzbarska</t>
  </si>
  <si>
    <t>Ostoja Welska</t>
  </si>
  <si>
    <t>PLH280015</t>
  </si>
  <si>
    <t>PLH280014</t>
  </si>
  <si>
    <t>Przełomowa Dolina Rzeki Wel</t>
  </si>
  <si>
    <t>Przasnysz</t>
  </si>
  <si>
    <t>2. D-stan Db</t>
  </si>
  <si>
    <t>1. D-stan Jd</t>
  </si>
  <si>
    <t>Zaporowo</t>
  </si>
  <si>
    <t>Rzeki Baudy</t>
  </si>
  <si>
    <t>Wybrzeża Staropruskiego</t>
  </si>
  <si>
    <t>Zaprowo</t>
  </si>
  <si>
    <t>PLB280010</t>
  </si>
  <si>
    <t>Zalew Wiślany</t>
  </si>
  <si>
    <t>PLH280007</t>
  </si>
  <si>
    <t>Zalew Wiślany i Mierzeja Wiślana</t>
  </si>
  <si>
    <t>PLH280009</t>
  </si>
  <si>
    <t>Bieńkowo</t>
  </si>
  <si>
    <t>PZO 04.03.2016</t>
  </si>
  <si>
    <t xml:space="preserve">Olsztyn  </t>
  </si>
  <si>
    <t>Olsztyn</t>
  </si>
  <si>
    <t>pióropusznik</t>
  </si>
  <si>
    <t>strusi</t>
  </si>
  <si>
    <t>Dąbrówka</t>
  </si>
  <si>
    <t>Nowe Ramuki</t>
  </si>
  <si>
    <t>Srokowo</t>
  </si>
  <si>
    <t>Bagna Mażańskie</t>
  </si>
  <si>
    <t>PLB280004</t>
  </si>
  <si>
    <t>Jezioro Oświn i ololice</t>
  </si>
  <si>
    <t>PZO 22.01.2015</t>
  </si>
  <si>
    <t>PLB280012</t>
  </si>
  <si>
    <t>Jezioro Dobskie</t>
  </si>
  <si>
    <t>PZO 29.12.2014</t>
  </si>
  <si>
    <t>PLH280002</t>
  </si>
  <si>
    <t>Gierłoż</t>
  </si>
  <si>
    <t>PLH280044</t>
  </si>
  <si>
    <t>Ostoja nad Oświnem</t>
  </si>
  <si>
    <t>Stare Jabłonki</t>
  </si>
  <si>
    <t>Młynary</t>
  </si>
  <si>
    <t>Rzeki Wąskiej</t>
  </si>
  <si>
    <t>Słobicki</t>
  </si>
  <si>
    <t>PLH280032</t>
  </si>
  <si>
    <t>Uroczysko Markowo</t>
  </si>
  <si>
    <t>PZO 10.07.2014</t>
  </si>
  <si>
    <t>PLH280031</t>
  </si>
  <si>
    <t>Murawy koło Pasłęka</t>
  </si>
  <si>
    <t>PZO 27.05.2014</t>
  </si>
  <si>
    <t>Jagiełek</t>
  </si>
  <si>
    <t>Mrągowo</t>
  </si>
  <si>
    <t>PLH280011</t>
  </si>
  <si>
    <t>Gązwa</t>
  </si>
  <si>
    <t>Iława</t>
  </si>
  <si>
    <t>Jezioro Karaś</t>
  </si>
  <si>
    <t>Doliny Dolnej Drwęcy</t>
  </si>
  <si>
    <t>Doliny Rzeki Wel</t>
  </si>
  <si>
    <t>PLH280003</t>
  </si>
  <si>
    <t>PLH280035</t>
  </si>
  <si>
    <t>Ostoja Radomno</t>
  </si>
  <si>
    <t>Rezerwaty leżące na terenie kilku nadleśnictw :</t>
  </si>
  <si>
    <t>1. "Ostoja bobrów na rzece Pasłęce"</t>
  </si>
  <si>
    <t xml:space="preserve">Powierzchnie rezerwatów zwiększyły się w Nadleśnictwach: Lidzbark, Mrągowo, Nidzica, Olsztynek, Ostrołęka, Srokowo w wyniku zmian w zarządzeniach RDOŚ i zmian podczas prac nad PUL. Powierzchnia rezerwatów zmniejszyła w Nadleśnictwach: Młynary, Strzałowo, Susz, Wipsowo w wyniku zmian w zarządzeniach RDOŚ i zmian podczas prac nad PUL.  Różnica powierzchni wg. kategori gruntów wynika ze zmian pow. podczas prac nad PUL:  w Nadleśnictwie Kudypy (ubyło 211,35ha), pozostałe róznice w kwalifikacji między leśnymi a nieleśnymi wynikają ze zmian podczas  prac nad PUL i przekwalifikowaniem gruntów z np.  nieleśnych na leśne. Wg zmian w zarządzeniach RDOŚ zmieniły się rodzaje rezerwatów w Nadlesnictwach: Strzałowo, Wipsowo, Nidzica, Olsztynek, Lidzbark, Młynary, Korpele.    </t>
  </si>
  <si>
    <t xml:space="preserve">Powyższe zmainy powierzchniowe w stosunku do roku ubiegłego, wynikają z najnowszych danych zawartych w warstwach shp mapy numerycznej, otrzymanych z RDOŚ (Nadleśnictwo Młynary, Mrągowo, Iława) oraz zmian w ewidencji gruntów (Nadleśnictwo: Spychowo, Miłomłyn, Wipsowo) </t>
  </si>
  <si>
    <t>Doliny Symsarny</t>
  </si>
  <si>
    <t>Nadwkrzański</t>
  </si>
  <si>
    <t>Razem ha</t>
  </si>
  <si>
    <t>Welski PK</t>
  </si>
  <si>
    <t>Mazurki PK</t>
  </si>
  <si>
    <t>PK Pojezierza Iławskiego</t>
  </si>
  <si>
    <t>Górznieńsko-Lidzbarski PK</t>
  </si>
  <si>
    <t>Spychowski OCHK</t>
  </si>
  <si>
    <t xml:space="preserve"> Pojezierza Iławskiego</t>
  </si>
  <si>
    <t>Dolin Rzeki Nidy i Szkotówki</t>
  </si>
  <si>
    <t>Otuliny WPK Słup</t>
  </si>
  <si>
    <t>Jeziora Oświn i okolice</t>
  </si>
  <si>
    <t>Otuliny MPK Ruciane - Nida</t>
  </si>
  <si>
    <t>D-stan So</t>
  </si>
  <si>
    <t>D-stan So-Db</t>
  </si>
  <si>
    <t>*Nadlesnictwo Szczytno - złożyne zostały dokumenty z sprawie likwidacji pomnika przyrody - aleja</t>
  </si>
  <si>
    <t>Nadleśnictwo Wipsowo - pomniki powierzchniowe wg zmiany zakwalifikowane do grupy drzew</t>
  </si>
  <si>
    <t>Nadleśnictwo Kudypy - grunt przekazany gminie pod drogę - zmniejszyła się liczba pomników - grupa drzew</t>
  </si>
  <si>
    <t>Nadleśnictwo Mrągowo - wg nowego PUL dodatkowy zespół przyrodniczo-krajobrazowy</t>
  </si>
  <si>
    <t>Stare Jabłonki, Olsztyn, Miłomłyn, Wichrowo, Parciaki, Nidzica, Nowe Ramuki, Górowo Iławieckie, Lidzbark, Jagiełek, Orneta, Korpele, Kudypy, Olsztynek, Strzałowo, Myszyniec, Bartoszyce, Dobrocin, Srokowo, Szczytno, Mrągowo, Zaporowo, Wielbark, Jedwabno, Przasnysz, Dwukoły, Młynary, Susz, Iława, Wipsowo</t>
  </si>
  <si>
    <t>Stare Jabłonki, Olsztyn, Miłomłyn, Nidzica, Nowe Ramuki, Górowo Iławieckie, Lidzbark, Jagiełek, Orneta, Iława, Korpele, Kudypy, Olsztynek, Strzałowo, Myszyniec, Bartoszyce, Dobrocin, Srokowo,  Szczytno, Mrągowo, Zaporowo, Wipsowo, Jedwabno, Dwukoły,  Młynary, Susz, Wipsowo</t>
  </si>
  <si>
    <t>Górowo Iławieckie, Jedwabno, Nowe Ramuki, Olsztynek, Susz, Miłomłyn, Iława, Stare Jabłonki</t>
  </si>
  <si>
    <t>Jagiełek, Jedwabno, Kudypy, Olsztynek, Susz, Iława, Szczytno, Srokowo</t>
  </si>
  <si>
    <t>Jedwabno, Nowe Ramuki, Olsztyn, Olsztynek, Strzałowo, Nidzica, Susz</t>
  </si>
  <si>
    <t>Wichrowo, Parciaki, Nowe Ramuki, Lidzbark, Jagiełek, Orneta, Spychowo, Kudypy, Olsztynek, Myszyniec, Bartoszyce, Dobrocin, Srokowo,  Szczytno, Mrągowo, Zaporowo, Przasnysz, Dwukoły,  Górowo Iławieckie, Młynary, Ciechanów, Susz, Iława, Wipsowo</t>
  </si>
  <si>
    <t>Powyższe zmainy powierzchniowe w stosunku do roku ubiegłego, wynikają z najnowszych danych zawartych w warstwach shp mapy numerycznej, otrzymanych z RDOŚ oraz zmian w ewidencji gruntów.</t>
  </si>
  <si>
    <t>PLH140052</t>
  </si>
  <si>
    <t>Zachodniokurpiowskie Bory Sasankowe</t>
  </si>
  <si>
    <t>Bory Bagienne i Torfowisko Karaska</t>
  </si>
  <si>
    <t>Bory Chrobotkowe Karaska</t>
  </si>
  <si>
    <t>Rzeka Pasłęka</t>
  </si>
  <si>
    <t>Ostoja Dylewskie Wzgórza</t>
  </si>
  <si>
    <t>RDLP</t>
  </si>
  <si>
    <t>Rezerwaty</t>
  </si>
  <si>
    <t xml:space="preserve">(szt) </t>
  </si>
  <si>
    <t>Białystok</t>
  </si>
  <si>
    <t>Gdańsk</t>
  </si>
  <si>
    <t>Katowice</t>
  </si>
  <si>
    <t>Kraków</t>
  </si>
  <si>
    <t>Krosno</t>
  </si>
  <si>
    <t>Lublin</t>
  </si>
  <si>
    <t>Łódź</t>
  </si>
  <si>
    <t>Piła</t>
  </si>
  <si>
    <t>Poznań</t>
  </si>
  <si>
    <t xml:space="preserve">Radom </t>
  </si>
  <si>
    <t>Szczecin</t>
  </si>
  <si>
    <t>Szczecinek</t>
  </si>
  <si>
    <t>Toruń</t>
  </si>
  <si>
    <t>Warszawa</t>
  </si>
  <si>
    <t>Wrocław</t>
  </si>
  <si>
    <t>Zielona Góra</t>
  </si>
  <si>
    <t>N-ctwa : Dobrocin, Jagiełek, Kudypy, Młynary, Nowe Ramuki, Orneta, St. Jabłonki, Zaporowo. Powierzchnia ogólna na gruntach LP wynosi 3222,46 ha</t>
  </si>
  <si>
    <t>2. "Jezioro Kośno" - Nctwa : Jedwabno i Olsztyn. Powierzchnia ogólna na gruntach LP wynosi 672,55 ha</t>
  </si>
  <si>
    <t>Nadleśnictwo Wichrowo - 3 nowe pomniki przyrody - pojedyńcze drzewa ( sosna zwyczajna - 613k, grab pospolity - 630a, daglezja zielona - 603f)</t>
  </si>
  <si>
    <t>Likwidacja 2 stref, powołanie 26 stref</t>
  </si>
  <si>
    <t>Likwidacja 1 strefy, powołanie 11 stref</t>
  </si>
  <si>
    <t>powołanie 2 stref</t>
  </si>
  <si>
    <t>likwidacja 1 strefy, powołanie 5 stref</t>
  </si>
  <si>
    <t>3. "Las Warmiński im. Prof. Benona Polakowskiego" - N-ctwa:  Nowe Ramuki i Olsztyn. Powierzchnia ogólna na gruntach LP wynosi 1658,75 ha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</si>
</sst>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z_ł_-;\-* #,##0.00\ _z_ł_-;_-* &quot;-&quot;??\ _z_ł_-;_-@_-"/>
    <numFmt numFmtId="164" formatCode="0.0"/>
    <numFmt numFmtId="165" formatCode="#,##0.0"/>
    <numFmt numFmtId="166" formatCode="#,##0.000"/>
  </numFmts>
  <fonts count="58">
    <font>
      <sz val="10"/>
      <name val="Arial"/>
      <charset val="238"/>
    </font>
    <font>
      <sz val="11"/>
      <color theme="1"/>
      <name val="Czcionka tekstu podstawowego"/>
      <family val="2"/>
      <charset val="238"/>
    </font>
    <font>
      <sz val="11"/>
      <color theme="1"/>
      <name val="Czcionka tekstu podstawowego"/>
      <family val="2"/>
      <charset val="238"/>
    </font>
    <font>
      <sz val="10"/>
      <name val="Arial CE"/>
      <charset val="238"/>
    </font>
    <font>
      <b/>
      <sz val="14"/>
      <name val="Arial CE"/>
      <family val="2"/>
      <charset val="238"/>
    </font>
    <font>
      <sz val="12"/>
      <name val="Arial CE"/>
      <family val="2"/>
      <charset val="238"/>
    </font>
    <font>
      <u/>
      <sz val="12"/>
      <name val="Arial CE"/>
      <family val="2"/>
      <charset val="238"/>
    </font>
    <font>
      <sz val="11"/>
      <name val="Arial CE"/>
      <family val="2"/>
      <charset val="238"/>
    </font>
    <font>
      <sz val="8"/>
      <name val="Arial"/>
      <family val="2"/>
      <charset val="238"/>
    </font>
    <font>
      <b/>
      <sz val="12"/>
      <name val="Arial CE"/>
      <charset val="238"/>
    </font>
    <font>
      <sz val="8"/>
      <name val="Arial CE"/>
      <family val="2"/>
      <charset val="238"/>
    </font>
    <font>
      <sz val="9"/>
      <name val="Arial CE"/>
      <family val="2"/>
      <charset val="238"/>
    </font>
    <font>
      <sz val="10"/>
      <name val="Arial CE"/>
      <family val="2"/>
      <charset val="238"/>
    </font>
    <font>
      <sz val="12"/>
      <name val="Arial CE"/>
      <charset val="238"/>
    </font>
    <font>
      <b/>
      <sz val="8"/>
      <name val="Arial"/>
      <family val="2"/>
      <charset val="238"/>
    </font>
    <font>
      <b/>
      <sz val="12"/>
      <name val="Arial"/>
      <family val="2"/>
      <charset val="238"/>
    </font>
    <font>
      <sz val="12"/>
      <name val="Arial"/>
      <family val="2"/>
      <charset val="238"/>
    </font>
    <font>
      <sz val="8"/>
      <color indexed="81"/>
      <name val="Tahoma"/>
      <family val="2"/>
      <charset val="238"/>
    </font>
    <font>
      <b/>
      <sz val="8"/>
      <color indexed="81"/>
      <name val="Tahoma"/>
      <family val="2"/>
      <charset val="238"/>
    </font>
    <font>
      <b/>
      <sz val="12"/>
      <name val="Arial CE"/>
      <family val="2"/>
      <charset val="238"/>
    </font>
    <font>
      <sz val="11"/>
      <color theme="0"/>
      <name val="Czcionka tekstu podstawowego"/>
      <family val="2"/>
      <charset val="238"/>
    </font>
    <font>
      <sz val="10"/>
      <name val="Arial"/>
      <family val="2"/>
      <charset val="238"/>
    </font>
    <font>
      <sz val="12"/>
      <color rgb="FFFF0000"/>
      <name val="Arial CE"/>
      <family val="2"/>
      <charset val="238"/>
    </font>
    <font>
      <sz val="11"/>
      <color rgb="FF006100"/>
      <name val="Czcionka tekstu podstawowego"/>
      <family val="2"/>
      <charset val="238"/>
    </font>
    <font>
      <b/>
      <vertAlign val="superscript"/>
      <sz val="8"/>
      <name val="Arial"/>
      <family val="2"/>
      <charset val="238"/>
    </font>
    <font>
      <vertAlign val="superscript"/>
      <sz val="8"/>
      <name val="Arial"/>
      <family val="2"/>
      <charset val="238"/>
    </font>
    <font>
      <sz val="11"/>
      <name val="Arial"/>
      <family val="2"/>
      <charset val="238"/>
    </font>
    <font>
      <sz val="10"/>
      <name val="Arial"/>
      <family val="2"/>
      <charset val="238"/>
    </font>
    <font>
      <u/>
      <sz val="11"/>
      <name val="Arial"/>
      <family val="2"/>
      <charset val="238"/>
    </font>
    <font>
      <b/>
      <sz val="11"/>
      <name val="Arial CE"/>
      <charset val="238"/>
    </font>
    <font>
      <sz val="18"/>
      <name val="Arial CE"/>
      <family val="2"/>
      <charset val="238"/>
    </font>
    <font>
      <sz val="8"/>
      <name val="Arial CE"/>
      <charset val="238"/>
    </font>
    <font>
      <sz val="10"/>
      <color rgb="FFFF0000"/>
      <name val="Arial CE"/>
      <charset val="238"/>
    </font>
    <font>
      <sz val="10"/>
      <color rgb="FFFF0000"/>
      <name val="Arial"/>
      <family val="2"/>
      <charset val="238"/>
    </font>
    <font>
      <sz val="9"/>
      <color indexed="81"/>
      <name val="Tahoma"/>
      <family val="2"/>
      <charset val="238"/>
    </font>
    <font>
      <b/>
      <sz val="9"/>
      <color indexed="81"/>
      <name val="Tahoma"/>
      <family val="2"/>
      <charset val="238"/>
    </font>
    <font>
      <sz val="9"/>
      <name val="Arial"/>
      <family val="2"/>
      <charset val="238"/>
    </font>
    <font>
      <sz val="12"/>
      <color theme="0" tint="-4.9989318521683403E-2"/>
      <name val="Arial CE"/>
      <family val="2"/>
      <charset val="238"/>
    </font>
    <font>
      <sz val="10"/>
      <color theme="0" tint="-4.9989318521683403E-2"/>
      <name val="Arial CE"/>
      <family val="2"/>
      <charset val="238"/>
    </font>
    <font>
      <sz val="7"/>
      <name val="Arial"/>
      <family val="2"/>
      <charset val="238"/>
    </font>
    <font>
      <b/>
      <sz val="12"/>
      <name val="Lucida Bright"/>
      <family val="1"/>
    </font>
    <font>
      <b/>
      <sz val="9"/>
      <name val="Lucida Bright"/>
      <family val="1"/>
    </font>
    <font>
      <b/>
      <sz val="10"/>
      <name val="Lucida Bright"/>
      <family val="1"/>
    </font>
    <font>
      <sz val="12"/>
      <name val="Lucida Bright"/>
      <family val="1"/>
    </font>
    <font>
      <sz val="9"/>
      <name val="Lucida Bright"/>
      <family val="1"/>
    </font>
    <font>
      <sz val="10"/>
      <name val="Lucida Bright"/>
      <family val="1"/>
    </font>
    <font>
      <sz val="9"/>
      <color theme="1"/>
      <name val="Lucida Bright"/>
      <family val="1"/>
    </font>
    <font>
      <b/>
      <sz val="10"/>
      <color theme="1"/>
      <name val="Lucida Bright"/>
      <family val="1"/>
    </font>
    <font>
      <b/>
      <sz val="12"/>
      <color theme="1"/>
      <name val="Lucida Bright"/>
      <family val="1"/>
    </font>
    <font>
      <b/>
      <sz val="9"/>
      <color theme="1"/>
      <name val="Lucida Bright"/>
      <family val="1"/>
    </font>
    <font>
      <sz val="10"/>
      <color theme="1"/>
      <name val="Lucida Bright"/>
      <family val="1"/>
    </font>
    <font>
      <sz val="11"/>
      <color rgb="FFFF0000"/>
      <name val="Arial CE"/>
      <family val="2"/>
      <charset val="238"/>
    </font>
    <font>
      <b/>
      <sz val="10"/>
      <color rgb="FFFF0000"/>
      <name val="Arial"/>
      <family val="2"/>
      <charset val="238"/>
    </font>
    <font>
      <sz val="12"/>
      <color theme="4"/>
      <name val="Arial CE"/>
      <family val="2"/>
      <charset val="238"/>
    </font>
    <font>
      <sz val="12"/>
      <name val="Times New Roman"/>
      <family val="1"/>
      <charset val="238"/>
    </font>
    <font>
      <sz val="12"/>
      <color theme="1"/>
      <name val="Times New Roman"/>
      <family val="1"/>
      <charset val="238"/>
    </font>
    <font>
      <sz val="8"/>
      <color rgb="FFFF0000"/>
      <name val="Arial CE"/>
      <charset val="238"/>
    </font>
    <font>
      <sz val="11"/>
      <name val="Lucida Bright"/>
      <family val="1"/>
    </font>
  </fonts>
  <fills count="1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5"/>
      </patternFill>
    </fill>
    <fill>
      <patternFill patternType="solid">
        <fgColor theme="9" tint="0.39997558519241921"/>
        <bgColor indexed="65"/>
      </patternFill>
    </fill>
    <fill>
      <patternFill patternType="solid">
        <fgColor rgb="FFC6EFCE"/>
      </patternFill>
    </fill>
    <fill>
      <patternFill patternType="solid">
        <fgColor theme="0"/>
        <bgColor rgb="FF000000"/>
      </patternFill>
    </fill>
    <fill>
      <patternFill patternType="solid">
        <fgColor rgb="FFFFFFFF"/>
        <bgColor rgb="FF000000"/>
      </patternFill>
    </fill>
    <fill>
      <patternFill patternType="solid">
        <fgColor theme="0" tint="-0.14999847407452621"/>
        <bgColor indexed="64"/>
      </patternFill>
    </fill>
    <fill>
      <patternFill patternType="solid">
        <fgColor theme="0" tint="-4.9989318521683403E-2"/>
        <bgColor indexed="64"/>
      </patternFill>
    </fill>
    <fill>
      <patternFill patternType="lightUp">
        <fgColor theme="0"/>
        <bgColor theme="0" tint="-4.9989318521683403E-2"/>
      </patternFill>
    </fill>
    <fill>
      <patternFill patternType="solid">
        <fgColor theme="0" tint="-4.9989318521683403E-2"/>
        <bgColor auto="1"/>
      </patternFill>
    </fill>
    <fill>
      <patternFill patternType="solid">
        <fgColor rgb="FFCCFFFF"/>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CCECFF"/>
        <bgColor indexed="64"/>
      </patternFill>
    </fill>
    <fill>
      <patternFill patternType="solid">
        <fgColor theme="6" tint="0.59999389629810485"/>
        <bgColor indexed="64"/>
      </patternFill>
    </fill>
  </fills>
  <borders count="92">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top style="medium">
        <color indexed="64"/>
      </top>
      <bottom/>
      <diagonal/>
    </border>
    <border>
      <left style="medium">
        <color indexed="64"/>
      </left>
      <right/>
      <top style="thin">
        <color indexed="64"/>
      </top>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top style="medium">
        <color indexed="64"/>
      </top>
      <bottom style="medium">
        <color indexed="64"/>
      </bottom>
      <diagonal/>
    </border>
    <border>
      <left style="medium">
        <color indexed="64"/>
      </left>
      <right style="thick">
        <color indexed="64"/>
      </right>
      <top/>
      <bottom/>
      <diagonal/>
    </border>
    <border>
      <left style="thick">
        <color indexed="64"/>
      </left>
      <right style="medium">
        <color indexed="64"/>
      </right>
      <top/>
      <bottom/>
      <diagonal/>
    </border>
    <border>
      <left style="medium">
        <color indexed="64"/>
      </left>
      <right style="thick">
        <color indexed="64"/>
      </right>
      <top/>
      <bottom style="medium">
        <color indexed="64"/>
      </bottom>
      <diagonal/>
    </border>
    <border>
      <left style="thick">
        <color indexed="64"/>
      </left>
      <right style="medium">
        <color indexed="64"/>
      </right>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bottom style="double">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bottom style="double">
        <color indexed="64"/>
      </bottom>
      <diagonal/>
    </border>
    <border diagonalUp="1" diagonalDown="1">
      <left style="hair">
        <color indexed="64"/>
      </left>
      <right style="thin">
        <color indexed="64"/>
      </right>
      <top/>
      <bottom style="thin">
        <color indexed="64"/>
      </bottom>
      <diagonal style="hair">
        <color indexed="64"/>
      </diagonal>
    </border>
  </borders>
  <cellStyleXfs count="12">
    <xf numFmtId="0" fontId="0" fillId="0" borderId="0"/>
    <xf numFmtId="0" fontId="3" fillId="0" borderId="0"/>
    <xf numFmtId="0" fontId="3" fillId="0" borderId="0"/>
    <xf numFmtId="0" fontId="3" fillId="0" borderId="0"/>
    <xf numFmtId="0" fontId="3" fillId="0" borderId="0"/>
    <xf numFmtId="0" fontId="3" fillId="0" borderId="0"/>
    <xf numFmtId="0" fontId="2" fillId="4" borderId="0" applyNumberFormat="0" applyBorder="0" applyAlignment="0" applyProtection="0"/>
    <xf numFmtId="0" fontId="20" fillId="5" borderId="0" applyNumberFormat="0" applyBorder="0" applyAlignment="0" applyProtection="0"/>
    <xf numFmtId="0" fontId="21" fillId="0" borderId="0"/>
    <xf numFmtId="0" fontId="23" fillId="6" borderId="0" applyNumberFormat="0" applyBorder="0" applyAlignment="0" applyProtection="0"/>
    <xf numFmtId="43" fontId="27" fillId="0" borderId="0" applyFont="0" applyFill="0" applyBorder="0" applyAlignment="0" applyProtection="0"/>
    <xf numFmtId="0" fontId="1" fillId="0" borderId="0"/>
  </cellStyleXfs>
  <cellXfs count="1138">
    <xf numFmtId="0" fontId="0" fillId="0" borderId="0" xfId="0"/>
    <xf numFmtId="0" fontId="3" fillId="0" borderId="0" xfId="1"/>
    <xf numFmtId="0" fontId="3" fillId="0" borderId="0" xfId="1" applyBorder="1"/>
    <xf numFmtId="0" fontId="7" fillId="0" borderId="0" xfId="1" applyFont="1"/>
    <xf numFmtId="0" fontId="3" fillId="0" borderId="0" xfId="2"/>
    <xf numFmtId="0" fontId="3" fillId="0" borderId="0" xfId="3"/>
    <xf numFmtId="164" fontId="3" fillId="0" borderId="0" xfId="3" applyNumberFormat="1"/>
    <xf numFmtId="1" fontId="3" fillId="0" borderId="0" xfId="3" applyNumberFormat="1"/>
    <xf numFmtId="164" fontId="5" fillId="0" borderId="14" xfId="3" applyNumberFormat="1" applyFont="1" applyBorder="1"/>
    <xf numFmtId="165" fontId="10" fillId="0" borderId="0" xfId="3" applyNumberFormat="1" applyFont="1"/>
    <xf numFmtId="0" fontId="5" fillId="0" borderId="0" xfId="3" applyFont="1"/>
    <xf numFmtId="1" fontId="5" fillId="0" borderId="0" xfId="3" applyNumberFormat="1" applyFont="1"/>
    <xf numFmtId="0" fontId="11" fillId="0" borderId="0" xfId="3" applyFont="1"/>
    <xf numFmtId="2" fontId="3" fillId="0" borderId="0" xfId="3" applyNumberFormat="1"/>
    <xf numFmtId="0" fontId="4" fillId="0" borderId="0" xfId="4" applyFont="1" applyAlignment="1">
      <alignment horizontal="left"/>
    </xf>
    <xf numFmtId="0" fontId="3" fillId="0" borderId="0" xfId="4" applyAlignment="1">
      <alignment horizontal="left"/>
    </xf>
    <xf numFmtId="164" fontId="3" fillId="0" borderId="0" xfId="4" applyNumberFormat="1" applyAlignment="1">
      <alignment horizontal="left"/>
    </xf>
    <xf numFmtId="0" fontId="3" fillId="0" borderId="0" xfId="4" applyAlignment="1">
      <alignment horizontal="center"/>
    </xf>
    <xf numFmtId="164" fontId="3" fillId="0" borderId="0" xfId="4" applyNumberFormat="1" applyAlignment="1">
      <alignment horizontal="center"/>
    </xf>
    <xf numFmtId="0" fontId="3" fillId="0" borderId="0" xfId="4"/>
    <xf numFmtId="0" fontId="5" fillId="0" borderId="0" xfId="4" applyFont="1" applyAlignment="1">
      <alignment horizontal="left"/>
    </xf>
    <xf numFmtId="164" fontId="5" fillId="0" borderId="0" xfId="4" applyNumberFormat="1" applyFont="1" applyAlignment="1">
      <alignment horizontal="left"/>
    </xf>
    <xf numFmtId="0" fontId="5" fillId="0" borderId="0" xfId="4" applyFont="1" applyAlignment="1">
      <alignment horizontal="center"/>
    </xf>
    <xf numFmtId="164" fontId="5" fillId="0" borderId="0" xfId="4" applyNumberFormat="1" applyFont="1" applyAlignment="1">
      <alignment horizontal="center"/>
    </xf>
    <xf numFmtId="164" fontId="5" fillId="0" borderId="0" xfId="4" applyNumberFormat="1" applyFont="1" applyBorder="1" applyAlignment="1">
      <alignment horizontal="right"/>
    </xf>
    <xf numFmtId="0" fontId="5" fillId="0" borderId="18" xfId="4" applyFont="1" applyBorder="1" applyAlignment="1">
      <alignment horizontal="right"/>
    </xf>
    <xf numFmtId="164" fontId="5" fillId="0" borderId="21" xfId="4" applyNumberFormat="1" applyFont="1" applyBorder="1" applyAlignment="1">
      <alignment horizontal="right"/>
    </xf>
    <xf numFmtId="0" fontId="5" fillId="0" borderId="19" xfId="4" applyFont="1" applyBorder="1" applyAlignment="1">
      <alignment horizontal="right"/>
    </xf>
    <xf numFmtId="164" fontId="5" fillId="0" borderId="32" xfId="4" applyNumberFormat="1" applyFont="1" applyBorder="1" applyAlignment="1">
      <alignment horizontal="right"/>
    </xf>
    <xf numFmtId="0" fontId="5" fillId="0" borderId="28" xfId="4" applyFont="1" applyBorder="1" applyAlignment="1">
      <alignment horizontal="right"/>
    </xf>
    <xf numFmtId="0" fontId="5" fillId="0" borderId="23" xfId="4" applyFont="1" applyBorder="1" applyAlignment="1">
      <alignment horizontal="right"/>
    </xf>
    <xf numFmtId="0" fontId="5" fillId="0" borderId="24" xfId="4" applyFont="1" applyBorder="1" applyAlignment="1">
      <alignment horizontal="right"/>
    </xf>
    <xf numFmtId="164" fontId="5" fillId="0" borderId="26" xfId="4" applyNumberFormat="1" applyFont="1" applyBorder="1" applyAlignment="1">
      <alignment horizontal="right"/>
    </xf>
    <xf numFmtId="164" fontId="5" fillId="0" borderId="38" xfId="4" applyNumberFormat="1" applyFont="1" applyBorder="1" applyAlignment="1">
      <alignment horizontal="right"/>
    </xf>
    <xf numFmtId="164" fontId="5" fillId="0" borderId="23" xfId="4" applyNumberFormat="1" applyFont="1" applyBorder="1" applyAlignment="1">
      <alignment horizontal="right"/>
    </xf>
    <xf numFmtId="164" fontId="5" fillId="0" borderId="18" xfId="4" applyNumberFormat="1" applyFont="1" applyBorder="1" applyAlignment="1">
      <alignment horizontal="right"/>
    </xf>
    <xf numFmtId="2" fontId="3" fillId="0" borderId="0" xfId="1" applyNumberFormat="1"/>
    <xf numFmtId="2" fontId="0" fillId="0" borderId="0" xfId="0" applyNumberFormat="1"/>
    <xf numFmtId="2" fontId="7" fillId="0" borderId="0" xfId="1" applyNumberFormat="1" applyFont="1"/>
    <xf numFmtId="2" fontId="7" fillId="0" borderId="0" xfId="1" applyNumberFormat="1" applyFont="1" applyAlignment="1"/>
    <xf numFmtId="2" fontId="5" fillId="0" borderId="40" xfId="3" applyNumberFormat="1" applyFont="1" applyBorder="1" applyAlignment="1">
      <alignment horizontal="right"/>
    </xf>
    <xf numFmtId="2" fontId="5" fillId="0" borderId="32" xfId="3" applyNumberFormat="1" applyFont="1" applyBorder="1" applyAlignment="1">
      <alignment horizontal="right"/>
    </xf>
    <xf numFmtId="2" fontId="5" fillId="0" borderId="40" xfId="3" applyNumberFormat="1" applyFont="1" applyBorder="1"/>
    <xf numFmtId="2" fontId="5" fillId="0" borderId="38" xfId="3" applyNumberFormat="1" applyFont="1" applyBorder="1"/>
    <xf numFmtId="2" fontId="5" fillId="0" borderId="32" xfId="3" applyNumberFormat="1" applyFont="1" applyBorder="1"/>
    <xf numFmtId="2" fontId="11" fillId="0" borderId="0" xfId="3" applyNumberFormat="1" applyFont="1"/>
    <xf numFmtId="2" fontId="5" fillId="0" borderId="31" xfId="3" applyNumberFormat="1" applyFont="1" applyBorder="1"/>
    <xf numFmtId="2" fontId="5" fillId="0" borderId="37" xfId="3" applyNumberFormat="1" applyFont="1" applyBorder="1"/>
    <xf numFmtId="2" fontId="5" fillId="0" borderId="42" xfId="3" applyNumberFormat="1" applyFont="1" applyBorder="1"/>
    <xf numFmtId="164" fontId="5" fillId="0" borderId="24" xfId="3" applyNumberFormat="1" applyFont="1" applyBorder="1"/>
    <xf numFmtId="164" fontId="11" fillId="0" borderId="0" xfId="3" applyNumberFormat="1" applyFont="1"/>
    <xf numFmtId="164" fontId="0" fillId="0" borderId="0" xfId="0" applyNumberFormat="1"/>
    <xf numFmtId="0" fontId="3" fillId="0" borderId="0" xfId="2" applyFont="1"/>
    <xf numFmtId="0" fontId="3" fillId="0" borderId="0" xfId="3" applyFont="1"/>
    <xf numFmtId="0" fontId="3" fillId="0" borderId="0" xfId="0" applyFont="1"/>
    <xf numFmtId="2" fontId="19" fillId="0" borderId="38" xfId="3" applyNumberFormat="1" applyFont="1" applyBorder="1"/>
    <xf numFmtId="2" fontId="19" fillId="0" borderId="37" xfId="3" applyNumberFormat="1" applyFont="1" applyBorder="1"/>
    <xf numFmtId="2" fontId="19" fillId="0" borderId="32" xfId="3" applyNumberFormat="1" applyFont="1" applyBorder="1"/>
    <xf numFmtId="2" fontId="19" fillId="0" borderId="31" xfId="3" applyNumberFormat="1" applyFont="1" applyBorder="1"/>
    <xf numFmtId="164" fontId="12" fillId="0" borderId="0" xfId="4" applyNumberFormat="1" applyFont="1" applyBorder="1" applyAlignment="1">
      <alignment horizontal="right"/>
    </xf>
    <xf numFmtId="164" fontId="12" fillId="0" borderId="21" xfId="4" applyNumberFormat="1" applyFont="1" applyBorder="1" applyAlignment="1">
      <alignment horizontal="right"/>
    </xf>
    <xf numFmtId="0" fontId="12" fillId="0" borderId="32" xfId="4" applyFont="1" applyBorder="1" applyAlignment="1">
      <alignment horizontal="right"/>
    </xf>
    <xf numFmtId="0" fontId="12" fillId="0" borderId="18" xfId="4" applyFont="1" applyBorder="1" applyAlignment="1">
      <alignment horizontal="right"/>
    </xf>
    <xf numFmtId="0" fontId="12" fillId="0" borderId="19" xfId="4" applyFont="1" applyBorder="1" applyAlignment="1">
      <alignment horizontal="right"/>
    </xf>
    <xf numFmtId="4" fontId="5" fillId="0" borderId="40" xfId="3" applyNumberFormat="1" applyFont="1" applyBorder="1"/>
    <xf numFmtId="4" fontId="5" fillId="0" borderId="42" xfId="3" applyNumberFormat="1" applyFont="1" applyBorder="1"/>
    <xf numFmtId="4" fontId="9" fillId="0" borderId="38" xfId="3" applyNumberFormat="1" applyFont="1" applyBorder="1"/>
    <xf numFmtId="4" fontId="9" fillId="0" borderId="37" xfId="3" applyNumberFormat="1" applyFont="1" applyBorder="1"/>
    <xf numFmtId="4" fontId="9" fillId="0" borderId="32" xfId="3" applyNumberFormat="1" applyFont="1" applyBorder="1"/>
    <xf numFmtId="4" fontId="9" fillId="0" borderId="31" xfId="3" applyNumberFormat="1" applyFont="1" applyBorder="1"/>
    <xf numFmtId="4" fontId="5" fillId="0" borderId="38" xfId="3" applyNumberFormat="1" applyFont="1" applyBorder="1"/>
    <xf numFmtId="4" fontId="5" fillId="0" borderId="37" xfId="3" applyNumberFormat="1" applyFont="1" applyBorder="1"/>
    <xf numFmtId="4" fontId="5" fillId="0" borderId="32" xfId="3" applyNumberFormat="1" applyFont="1" applyBorder="1"/>
    <xf numFmtId="4" fontId="5" fillId="0" borderId="31" xfId="3" applyNumberFormat="1" applyFont="1" applyBorder="1"/>
    <xf numFmtId="4" fontId="9" fillId="0" borderId="40" xfId="3" applyNumberFormat="1" applyFont="1" applyBorder="1"/>
    <xf numFmtId="4" fontId="9" fillId="0" borderId="42" xfId="3" applyNumberFormat="1" applyFont="1" applyBorder="1"/>
    <xf numFmtId="4" fontId="15" fillId="0" borderId="38" xfId="0" applyNumberFormat="1" applyFont="1" applyBorder="1"/>
    <xf numFmtId="4" fontId="15" fillId="0" borderId="32" xfId="0" applyNumberFormat="1" applyFont="1" applyBorder="1"/>
    <xf numFmtId="4" fontId="19" fillId="0" borderId="40" xfId="3" applyNumberFormat="1" applyFont="1" applyBorder="1"/>
    <xf numFmtId="4" fontId="19" fillId="0" borderId="42" xfId="3" applyNumberFormat="1" applyFont="1" applyBorder="1"/>
    <xf numFmtId="4" fontId="5" fillId="0" borderId="47" xfId="3" applyNumberFormat="1" applyFont="1" applyBorder="1"/>
    <xf numFmtId="4" fontId="5" fillId="0" borderId="43" xfId="3" applyNumberFormat="1" applyFont="1" applyBorder="1"/>
    <xf numFmtId="1" fontId="0" fillId="0" borderId="0" xfId="0" applyNumberFormat="1"/>
    <xf numFmtId="164" fontId="12" fillId="0" borderId="19" xfId="4" applyNumberFormat="1" applyFont="1" applyFill="1" applyBorder="1" applyAlignment="1">
      <alignment horizontal="right"/>
    </xf>
    <xf numFmtId="49" fontId="8" fillId="0" borderId="36" xfId="0" applyNumberFormat="1" applyFont="1" applyBorder="1" applyAlignment="1">
      <alignment horizontal="left" vertical="top" wrapText="1"/>
    </xf>
    <xf numFmtId="0" fontId="8" fillId="0" borderId="36" xfId="0" applyFont="1" applyBorder="1" applyAlignment="1">
      <alignment horizontal="left" vertical="top" wrapText="1"/>
    </xf>
    <xf numFmtId="0" fontId="8" fillId="0" borderId="0" xfId="0" applyFont="1"/>
    <xf numFmtId="0" fontId="8" fillId="0" borderId="0" xfId="5" applyFont="1"/>
    <xf numFmtId="0" fontId="16" fillId="0" borderId="0" xfId="0" applyFont="1"/>
    <xf numFmtId="0" fontId="8" fillId="0" borderId="36" xfId="0" applyFont="1" applyBorder="1" applyAlignment="1">
      <alignment horizontal="left" vertical="top"/>
    </xf>
    <xf numFmtId="0" fontId="8" fillId="0" borderId="56" xfId="0" applyFont="1" applyBorder="1" applyAlignment="1">
      <alignment horizontal="left" vertical="top"/>
    </xf>
    <xf numFmtId="49" fontId="8" fillId="0" borderId="41" xfId="0" applyNumberFormat="1" applyFont="1" applyBorder="1" applyAlignment="1">
      <alignment horizontal="left" vertical="top" wrapText="1"/>
    </xf>
    <xf numFmtId="0" fontId="8" fillId="0" borderId="41" xfId="0" applyFont="1" applyBorder="1" applyAlignment="1">
      <alignment horizontal="left" vertical="top" wrapText="1"/>
    </xf>
    <xf numFmtId="4" fontId="8" fillId="0" borderId="41" xfId="0" applyNumberFormat="1" applyFont="1" applyBorder="1" applyAlignment="1">
      <alignment horizontal="left" vertical="top" wrapText="1"/>
    </xf>
    <xf numFmtId="4" fontId="8" fillId="0" borderId="36" xfId="0" applyNumberFormat="1" applyFont="1" applyBorder="1" applyAlignment="1">
      <alignment horizontal="right" vertical="top" wrapText="1"/>
    </xf>
    <xf numFmtId="0" fontId="8" fillId="0" borderId="36" xfId="0" applyFont="1" applyBorder="1" applyAlignment="1">
      <alignment horizontal="right" vertical="top"/>
    </xf>
    <xf numFmtId="0" fontId="3" fillId="0" borderId="0" xfId="1" applyFont="1"/>
    <xf numFmtId="1" fontId="3" fillId="0" borderId="0" xfId="1" applyNumberFormat="1" applyFont="1"/>
    <xf numFmtId="1" fontId="21" fillId="0" borderId="0" xfId="0" applyNumberFormat="1" applyFont="1"/>
    <xf numFmtId="4" fontId="3" fillId="0" borderId="0" xfId="3" applyNumberFormat="1"/>
    <xf numFmtId="165" fontId="0" fillId="0" borderId="0" xfId="0" applyNumberFormat="1"/>
    <xf numFmtId="0" fontId="22" fillId="0" borderId="14" xfId="3" applyFont="1" applyBorder="1" applyAlignment="1">
      <alignment horizontal="right"/>
    </xf>
    <xf numFmtId="0" fontId="0" fillId="0" borderId="0" xfId="0" applyFill="1"/>
    <xf numFmtId="0" fontId="19" fillId="0" borderId="25" xfId="4" applyFont="1" applyFill="1" applyBorder="1" applyAlignment="1"/>
    <xf numFmtId="0" fontId="12" fillId="0" borderId="6" xfId="4" applyFont="1" applyFill="1" applyBorder="1" applyAlignment="1">
      <alignment horizontal="right"/>
    </xf>
    <xf numFmtId="1" fontId="12" fillId="0" borderId="40" xfId="4" applyNumberFormat="1" applyFont="1" applyFill="1" applyBorder="1" applyAlignment="1">
      <alignment horizontal="right"/>
    </xf>
    <xf numFmtId="0" fontId="12" fillId="0" borderId="15" xfId="4" applyFont="1" applyFill="1" applyBorder="1" applyAlignment="1"/>
    <xf numFmtId="0" fontId="12" fillId="0" borderId="0" xfId="4" applyFont="1" applyFill="1" applyBorder="1" applyAlignment="1">
      <alignment horizontal="right"/>
    </xf>
    <xf numFmtId="0" fontId="12" fillId="0" borderId="40" xfId="4" applyFont="1" applyFill="1" applyBorder="1" applyAlignment="1">
      <alignment horizontal="right"/>
    </xf>
    <xf numFmtId="2" fontId="12" fillId="0" borderId="42" xfId="4" applyNumberFormat="1" applyFont="1" applyFill="1" applyBorder="1" applyAlignment="1">
      <alignment horizontal="right"/>
    </xf>
    <xf numFmtId="0" fontId="12" fillId="0" borderId="14" xfId="4" applyFont="1" applyFill="1" applyBorder="1" applyAlignment="1">
      <alignment horizontal="right"/>
    </xf>
    <xf numFmtId="0" fontId="12" fillId="0" borderId="21" xfId="4" applyFont="1" applyFill="1" applyBorder="1" applyAlignment="1">
      <alignment horizontal="right"/>
    </xf>
    <xf numFmtId="2" fontId="12" fillId="0" borderId="31" xfId="4" applyNumberFormat="1" applyFont="1" applyFill="1" applyBorder="1" applyAlignment="1">
      <alignment horizontal="right"/>
    </xf>
    <xf numFmtId="0" fontId="5" fillId="0" borderId="14" xfId="4" applyFont="1" applyFill="1" applyBorder="1" applyAlignment="1">
      <alignment horizontal="right"/>
    </xf>
    <xf numFmtId="1" fontId="0" fillId="0" borderId="38" xfId="0" applyNumberFormat="1" applyFill="1" applyBorder="1"/>
    <xf numFmtId="0" fontId="5" fillId="0" borderId="25" xfId="4" applyFont="1" applyFill="1" applyBorder="1" applyAlignment="1"/>
    <xf numFmtId="0" fontId="5" fillId="0" borderId="26" xfId="4" applyFont="1" applyFill="1" applyBorder="1" applyAlignment="1">
      <alignment horizontal="right"/>
    </xf>
    <xf numFmtId="0" fontId="5" fillId="0" borderId="38" xfId="4" applyFont="1" applyFill="1" applyBorder="1" applyAlignment="1">
      <alignment horizontal="right"/>
    </xf>
    <xf numFmtId="0" fontId="5" fillId="0" borderId="24" xfId="4" applyFont="1" applyFill="1" applyBorder="1" applyAlignment="1">
      <alignment horizontal="right"/>
    </xf>
    <xf numFmtId="0" fontId="5" fillId="0" borderId="19" xfId="4" applyFont="1" applyFill="1" applyBorder="1" applyAlignment="1">
      <alignment horizontal="right"/>
    </xf>
    <xf numFmtId="164" fontId="5" fillId="0" borderId="19" xfId="4" applyNumberFormat="1" applyFont="1" applyFill="1" applyBorder="1" applyAlignment="1">
      <alignment horizontal="right"/>
    </xf>
    <xf numFmtId="164" fontId="5" fillId="0" borderId="37" xfId="4" applyNumberFormat="1" applyFont="1" applyFill="1" applyBorder="1" applyAlignment="1"/>
    <xf numFmtId="164" fontId="5" fillId="0" borderId="31" xfId="4" applyNumberFormat="1" applyFont="1" applyFill="1" applyBorder="1" applyAlignment="1"/>
    <xf numFmtId="164" fontId="5" fillId="0" borderId="42" xfId="4" applyNumberFormat="1" applyFont="1" applyFill="1" applyBorder="1" applyAlignment="1"/>
    <xf numFmtId="0" fontId="0" fillId="0" borderId="0" xfId="0" applyBorder="1"/>
    <xf numFmtId="0" fontId="8" fillId="0" borderId="36" xfId="0" applyFont="1" applyBorder="1" applyAlignment="1">
      <alignment horizontal="left" vertical="top" wrapText="1"/>
    </xf>
    <xf numFmtId="0" fontId="22" fillId="0" borderId="15" xfId="0" applyFont="1" applyBorder="1" applyAlignment="1">
      <alignment horizontal="right"/>
    </xf>
    <xf numFmtId="2" fontId="5" fillId="0" borderId="15" xfId="0" applyNumberFormat="1" applyFont="1" applyBorder="1" applyAlignment="1">
      <alignment horizontal="right"/>
    </xf>
    <xf numFmtId="2" fontId="5" fillId="0" borderId="5" xfId="0" applyNumberFormat="1" applyFont="1" applyBorder="1"/>
    <xf numFmtId="164" fontId="5" fillId="0" borderId="20" xfId="0" applyNumberFormat="1" applyFont="1" applyBorder="1" applyAlignment="1">
      <alignment horizontal="right"/>
    </xf>
    <xf numFmtId="2" fontId="5" fillId="0" borderId="20" xfId="0" applyNumberFormat="1" applyFont="1" applyBorder="1" applyAlignment="1">
      <alignment horizontal="right"/>
    </xf>
    <xf numFmtId="2" fontId="5" fillId="0" borderId="18" xfId="0" applyNumberFormat="1" applyFont="1" applyBorder="1"/>
    <xf numFmtId="0" fontId="5" fillId="0" borderId="15" xfId="0" applyFont="1" applyBorder="1" applyAlignment="1">
      <alignment horizontal="right"/>
    </xf>
    <xf numFmtId="164" fontId="5" fillId="0" borderId="15" xfId="0" applyNumberFormat="1" applyFont="1" applyBorder="1" applyAlignment="1">
      <alignment horizontal="right"/>
    </xf>
    <xf numFmtId="2" fontId="5" fillId="0" borderId="15" xfId="0" applyNumberFormat="1" applyFont="1" applyBorder="1"/>
    <xf numFmtId="2" fontId="19" fillId="0" borderId="25" xfId="0" applyNumberFormat="1" applyFont="1" applyBorder="1"/>
    <xf numFmtId="2" fontId="19" fillId="0" borderId="23" xfId="0" applyNumberFormat="1" applyFont="1" applyBorder="1"/>
    <xf numFmtId="2" fontId="19" fillId="0" borderId="20" xfId="0" applyNumberFormat="1" applyFont="1" applyBorder="1"/>
    <xf numFmtId="2" fontId="19" fillId="0" borderId="18" xfId="0" applyNumberFormat="1" applyFont="1" applyBorder="1"/>
    <xf numFmtId="0" fontId="5" fillId="0" borderId="25" xfId="0" applyFont="1" applyBorder="1" applyAlignment="1">
      <alignment horizontal="right"/>
    </xf>
    <xf numFmtId="2" fontId="5" fillId="0" borderId="25" xfId="0" applyNumberFormat="1" applyFont="1" applyBorder="1"/>
    <xf numFmtId="2" fontId="5" fillId="0" borderId="23" xfId="0" applyNumberFormat="1" applyFont="1" applyBorder="1"/>
    <xf numFmtId="165" fontId="5" fillId="0" borderId="20" xfId="0" applyNumberFormat="1" applyFont="1" applyBorder="1" applyAlignment="1">
      <alignment horizontal="right"/>
    </xf>
    <xf numFmtId="2" fontId="5" fillId="0" borderId="20" xfId="0" applyNumberFormat="1" applyFont="1" applyBorder="1"/>
    <xf numFmtId="165" fontId="5" fillId="0" borderId="15" xfId="0" applyNumberFormat="1" applyFont="1" applyBorder="1" applyAlignment="1">
      <alignment horizontal="right"/>
    </xf>
    <xf numFmtId="0" fontId="5" fillId="0" borderId="20" xfId="0" applyFont="1" applyBorder="1" applyAlignment="1">
      <alignment horizontal="right"/>
    </xf>
    <xf numFmtId="4" fontId="5" fillId="0" borderId="15" xfId="0" applyNumberFormat="1" applyFont="1" applyBorder="1" applyAlignment="1">
      <alignment horizontal="right"/>
    </xf>
    <xf numFmtId="4" fontId="5" fillId="0" borderId="15" xfId="0" applyNumberFormat="1" applyFont="1" applyBorder="1"/>
    <xf numFmtId="4" fontId="5" fillId="0" borderId="5" xfId="0" applyNumberFormat="1" applyFont="1" applyBorder="1"/>
    <xf numFmtId="4" fontId="9" fillId="0" borderId="25" xfId="0" applyNumberFormat="1" applyFont="1" applyBorder="1" applyAlignment="1">
      <alignment horizontal="right"/>
    </xf>
    <xf numFmtId="4" fontId="9" fillId="0" borderId="25" xfId="0" applyNumberFormat="1" applyFont="1" applyBorder="1"/>
    <xf numFmtId="4" fontId="9" fillId="0" borderId="23" xfId="0" applyNumberFormat="1" applyFont="1" applyBorder="1"/>
    <xf numFmtId="4" fontId="9" fillId="0" borderId="20" xfId="0" applyNumberFormat="1" applyFont="1" applyBorder="1" applyAlignment="1">
      <alignment horizontal="right"/>
    </xf>
    <xf numFmtId="4" fontId="9" fillId="0" borderId="20" xfId="0" applyNumberFormat="1" applyFont="1" applyBorder="1"/>
    <xf numFmtId="4" fontId="9" fillId="0" borderId="18" xfId="0" applyNumberFormat="1" applyFont="1" applyBorder="1"/>
    <xf numFmtId="4" fontId="5" fillId="0" borderId="25" xfId="0" applyNumberFormat="1" applyFont="1" applyBorder="1" applyAlignment="1">
      <alignment horizontal="right"/>
    </xf>
    <xf numFmtId="4" fontId="5" fillId="0" borderId="25" xfId="0" applyNumberFormat="1" applyFont="1" applyBorder="1"/>
    <xf numFmtId="4" fontId="5" fillId="0" borderId="23" xfId="0" applyNumberFormat="1" applyFont="1" applyBorder="1"/>
    <xf numFmtId="4" fontId="5" fillId="0" borderId="20" xfId="0" applyNumberFormat="1" applyFont="1" applyBorder="1" applyAlignment="1">
      <alignment horizontal="right"/>
    </xf>
    <xf numFmtId="4" fontId="5" fillId="0" borderId="20" xfId="0" applyNumberFormat="1" applyFont="1" applyBorder="1"/>
    <xf numFmtId="4" fontId="5" fillId="0" borderId="18" xfId="0" applyNumberFormat="1" applyFont="1" applyBorder="1"/>
    <xf numFmtId="4" fontId="9" fillId="0" borderId="15" xfId="0" applyNumberFormat="1" applyFont="1" applyBorder="1" applyAlignment="1">
      <alignment horizontal="right"/>
    </xf>
    <xf numFmtId="4" fontId="9" fillId="0" borderId="15" xfId="0" applyNumberFormat="1" applyFont="1" applyBorder="1"/>
    <xf numFmtId="4" fontId="9" fillId="0" borderId="5" xfId="0" applyNumberFormat="1" applyFont="1" applyBorder="1"/>
    <xf numFmtId="4" fontId="15" fillId="0" borderId="25" xfId="0" applyNumberFormat="1" applyFont="1" applyBorder="1" applyAlignment="1">
      <alignment horizontal="right"/>
    </xf>
    <xf numFmtId="4" fontId="15" fillId="0" borderId="25" xfId="0" applyNumberFormat="1" applyFont="1" applyBorder="1"/>
    <xf numFmtId="4" fontId="15" fillId="0" borderId="20" xfId="0" applyNumberFormat="1" applyFont="1" applyBorder="1" applyAlignment="1">
      <alignment horizontal="right"/>
    </xf>
    <xf numFmtId="4" fontId="15" fillId="0" borderId="20" xfId="0" applyNumberFormat="1" applyFont="1" applyBorder="1"/>
    <xf numFmtId="4" fontId="19" fillId="0" borderId="15" xfId="0" applyNumberFormat="1" applyFont="1" applyBorder="1" applyAlignment="1">
      <alignment horizontal="right"/>
    </xf>
    <xf numFmtId="4" fontId="19" fillId="0" borderId="15" xfId="0" applyNumberFormat="1" applyFont="1" applyBorder="1"/>
    <xf numFmtId="4" fontId="19" fillId="0" borderId="5" xfId="0" applyNumberFormat="1" applyFont="1" applyBorder="1"/>
    <xf numFmtId="4" fontId="5" fillId="0" borderId="11" xfId="0" applyNumberFormat="1" applyFont="1" applyBorder="1" applyAlignment="1">
      <alignment horizontal="right"/>
    </xf>
    <xf numFmtId="4" fontId="5" fillId="0" borderId="11" xfId="0" applyNumberFormat="1" applyFont="1" applyBorder="1"/>
    <xf numFmtId="4" fontId="5" fillId="0" borderId="9" xfId="0" applyNumberFormat="1" applyFont="1" applyBorder="1"/>
    <xf numFmtId="4" fontId="15" fillId="0" borderId="23" xfId="0" applyNumberFormat="1" applyFont="1" applyBorder="1"/>
    <xf numFmtId="4" fontId="15" fillId="0" borderId="18" xfId="0" applyNumberFormat="1" applyFont="1" applyBorder="1"/>
    <xf numFmtId="2" fontId="5" fillId="0" borderId="40" xfId="0" applyNumberFormat="1" applyFont="1" applyBorder="1"/>
    <xf numFmtId="2" fontId="5" fillId="0" borderId="38" xfId="0" applyNumberFormat="1" applyFont="1" applyBorder="1"/>
    <xf numFmtId="2" fontId="5" fillId="0" borderId="32" xfId="0" applyNumberFormat="1" applyFont="1" applyBorder="1"/>
    <xf numFmtId="4" fontId="5" fillId="0" borderId="40" xfId="0" applyNumberFormat="1" applyFont="1" applyBorder="1"/>
    <xf numFmtId="4" fontId="9" fillId="0" borderId="38" xfId="0" applyNumberFormat="1" applyFont="1" applyBorder="1"/>
    <xf numFmtId="4" fontId="9" fillId="0" borderId="32" xfId="0" applyNumberFormat="1" applyFont="1" applyBorder="1"/>
    <xf numFmtId="4" fontId="5" fillId="0" borderId="38" xfId="0" applyNumberFormat="1" applyFont="1" applyBorder="1"/>
    <xf numFmtId="4" fontId="5" fillId="0" borderId="32" xfId="0" applyNumberFormat="1" applyFont="1" applyBorder="1"/>
    <xf numFmtId="4" fontId="9" fillId="0" borderId="40" xfId="0" applyNumberFormat="1" applyFont="1" applyBorder="1"/>
    <xf numFmtId="4" fontId="19" fillId="0" borderId="40" xfId="0" applyNumberFormat="1" applyFont="1" applyBorder="1"/>
    <xf numFmtId="4" fontId="5" fillId="0" borderId="47" xfId="0" applyNumberFormat="1" applyFont="1" applyBorder="1"/>
    <xf numFmtId="2" fontId="19" fillId="0" borderId="38" xfId="0" applyNumberFormat="1" applyFont="1" applyBorder="1"/>
    <xf numFmtId="2" fontId="19" fillId="0" borderId="32" xfId="0" applyNumberFormat="1" applyFont="1" applyBorder="1"/>
    <xf numFmtId="0" fontId="0" fillId="3" borderId="0" xfId="0" applyFill="1" applyBorder="1" applyAlignment="1">
      <alignment horizontal="left"/>
    </xf>
    <xf numFmtId="0" fontId="5" fillId="0" borderId="0" xfId="2" applyFont="1" applyBorder="1" applyAlignment="1">
      <alignment horizontal="center"/>
    </xf>
    <xf numFmtId="0" fontId="0" fillId="0" borderId="0" xfId="0" applyAlignment="1">
      <alignment horizontal="right"/>
    </xf>
    <xf numFmtId="0" fontId="5" fillId="0" borderId="0" xfId="2" applyFont="1" applyAlignment="1">
      <alignment horizontal="right"/>
    </xf>
    <xf numFmtId="2" fontId="5" fillId="0" borderId="15" xfId="3" applyNumberFormat="1" applyFont="1" applyBorder="1"/>
    <xf numFmtId="0" fontId="5" fillId="0" borderId="0" xfId="2" applyFont="1" applyAlignment="1">
      <alignment horizontal="center"/>
    </xf>
    <xf numFmtId="4" fontId="15" fillId="0" borderId="15" xfId="0" applyNumberFormat="1" applyFont="1" applyBorder="1" applyAlignment="1">
      <alignment horizontal="right"/>
    </xf>
    <xf numFmtId="4" fontId="15" fillId="0" borderId="15" xfId="0" applyNumberFormat="1" applyFont="1" applyBorder="1"/>
    <xf numFmtId="4" fontId="15" fillId="0" borderId="40" xfId="0" applyNumberFormat="1" applyFont="1" applyBorder="1"/>
    <xf numFmtId="4" fontId="15" fillId="0" borderId="5" xfId="0" applyNumberFormat="1" applyFont="1" applyBorder="1"/>
    <xf numFmtId="2" fontId="19" fillId="0" borderId="15" xfId="0" applyNumberFormat="1" applyFont="1" applyBorder="1"/>
    <xf numFmtId="2" fontId="19" fillId="0" borderId="40" xfId="0" applyNumberFormat="1" applyFont="1" applyBorder="1"/>
    <xf numFmtId="2" fontId="19" fillId="0" borderId="5" xfId="0" applyNumberFormat="1" applyFont="1" applyBorder="1"/>
    <xf numFmtId="0" fontId="0" fillId="0" borderId="0" xfId="0" applyAlignment="1">
      <alignment horizontal="justify"/>
    </xf>
    <xf numFmtId="0" fontId="0" fillId="0" borderId="0" xfId="0" applyAlignment="1">
      <alignment horizontal="left" indent="1"/>
    </xf>
    <xf numFmtId="4" fontId="8" fillId="0" borderId="0" xfId="0" applyNumberFormat="1" applyFont="1"/>
    <xf numFmtId="2" fontId="3" fillId="0" borderId="0" xfId="4" applyNumberFormat="1" applyAlignment="1">
      <alignment horizontal="left"/>
    </xf>
    <xf numFmtId="0" fontId="8" fillId="3" borderId="50" xfId="0" applyFont="1" applyFill="1" applyBorder="1" applyAlignment="1">
      <alignment horizontal="left" vertical="top"/>
    </xf>
    <xf numFmtId="0" fontId="8" fillId="3" borderId="36" xfId="0" applyFont="1" applyFill="1" applyBorder="1" applyAlignment="1">
      <alignment horizontal="left" vertical="top"/>
    </xf>
    <xf numFmtId="4" fontId="26" fillId="3" borderId="36" xfId="0" applyNumberFormat="1" applyFont="1" applyFill="1" applyBorder="1" applyAlignment="1">
      <alignment horizontal="right" vertical="top" wrapText="1"/>
    </xf>
    <xf numFmtId="0" fontId="8" fillId="3" borderId="36" xfId="0" applyFont="1" applyFill="1" applyBorder="1" applyAlignment="1">
      <alignment horizontal="left" vertical="top" wrapText="1"/>
    </xf>
    <xf numFmtId="4" fontId="8" fillId="3" borderId="36" xfId="0" applyNumberFormat="1" applyFont="1" applyFill="1" applyBorder="1" applyAlignment="1">
      <alignment horizontal="right" vertical="top" wrapText="1"/>
    </xf>
    <xf numFmtId="0" fontId="8" fillId="0" borderId="0" xfId="0" applyFont="1" applyAlignment="1">
      <alignment horizontal="center" vertical="center"/>
    </xf>
    <xf numFmtId="0" fontId="8" fillId="0" borderId="35" xfId="0" applyFont="1" applyBorder="1" applyAlignment="1">
      <alignment horizontal="center" vertical="center"/>
    </xf>
    <xf numFmtId="0" fontId="8" fillId="3" borderId="45" xfId="0" applyFont="1" applyFill="1" applyBorder="1" applyAlignment="1">
      <alignment horizontal="left" vertical="top"/>
    </xf>
    <xf numFmtId="0" fontId="0" fillId="0" borderId="0" xfId="0" applyAlignment="1">
      <alignment horizontal="center" vertical="center"/>
    </xf>
    <xf numFmtId="0" fontId="5" fillId="7" borderId="4" xfId="0" applyFont="1" applyFill="1" applyBorder="1"/>
    <xf numFmtId="0" fontId="5" fillId="7" borderId="17" xfId="0" applyFont="1" applyFill="1" applyBorder="1"/>
    <xf numFmtId="0" fontId="5" fillId="7" borderId="22" xfId="0" applyFont="1" applyFill="1" applyBorder="1"/>
    <xf numFmtId="0" fontId="5" fillId="7" borderId="8" xfId="0" applyFont="1" applyFill="1" applyBorder="1"/>
    <xf numFmtId="0" fontId="0" fillId="3" borderId="0" xfId="0" applyFill="1"/>
    <xf numFmtId="0" fontId="5" fillId="0" borderId="26" xfId="4" applyFont="1" applyFill="1" applyBorder="1" applyAlignment="1"/>
    <xf numFmtId="0" fontId="5" fillId="0" borderId="21" xfId="4" applyFont="1" applyFill="1" applyBorder="1" applyAlignment="1"/>
    <xf numFmtId="0" fontId="5" fillId="0" borderId="0" xfId="4" applyFont="1" applyFill="1" applyBorder="1" applyAlignment="1"/>
    <xf numFmtId="0" fontId="12" fillId="0" borderId="42" xfId="4" applyFont="1" applyFill="1" applyBorder="1" applyAlignment="1">
      <alignment horizontal="right"/>
    </xf>
    <xf numFmtId="0" fontId="12" fillId="0" borderId="31" xfId="4" applyFont="1" applyFill="1" applyBorder="1" applyAlignment="1">
      <alignment horizontal="right"/>
    </xf>
    <xf numFmtId="0" fontId="5" fillId="0" borderId="42" xfId="4" applyFont="1" applyFill="1" applyBorder="1" applyAlignment="1">
      <alignment horizontal="right"/>
    </xf>
    <xf numFmtId="0" fontId="5" fillId="0" borderId="37" xfId="4" applyFont="1" applyFill="1" applyBorder="1" applyAlignment="1">
      <alignment horizontal="right"/>
    </xf>
    <xf numFmtId="0" fontId="5" fillId="0" borderId="31" xfId="4" applyFont="1" applyFill="1" applyBorder="1" applyAlignment="1">
      <alignment horizontal="right"/>
    </xf>
    <xf numFmtId="0" fontId="5" fillId="3" borderId="17" xfId="4" applyFont="1" applyFill="1" applyBorder="1" applyAlignment="1"/>
    <xf numFmtId="0" fontId="5" fillId="3" borderId="17" xfId="4" applyFont="1" applyFill="1" applyBorder="1" applyAlignment="1">
      <alignment horizontal="center"/>
    </xf>
    <xf numFmtId="0" fontId="5" fillId="3" borderId="4" xfId="4" applyFont="1" applyFill="1" applyBorder="1" applyAlignment="1"/>
    <xf numFmtId="0" fontId="5" fillId="3" borderId="4" xfId="4" applyFont="1" applyFill="1" applyBorder="1" applyAlignment="1">
      <alignment horizontal="center"/>
    </xf>
    <xf numFmtId="0" fontId="5" fillId="3" borderId="22" xfId="4" applyFont="1" applyFill="1" applyBorder="1" applyAlignment="1"/>
    <xf numFmtId="4" fontId="5" fillId="3" borderId="3" xfId="3" applyNumberFormat="1" applyFont="1" applyFill="1" applyBorder="1"/>
    <xf numFmtId="4" fontId="5" fillId="3" borderId="52" xfId="3" applyNumberFormat="1" applyFont="1" applyFill="1" applyBorder="1"/>
    <xf numFmtId="4" fontId="15" fillId="0" borderId="37" xfId="0" applyNumberFormat="1" applyFont="1" applyBorder="1"/>
    <xf numFmtId="4" fontId="15" fillId="0" borderId="31" xfId="0" applyNumberFormat="1" applyFont="1" applyBorder="1"/>
    <xf numFmtId="0" fontId="5" fillId="3" borderId="4" xfId="3" applyFont="1" applyFill="1" applyBorder="1" applyAlignment="1">
      <alignment horizontal="center" vertical="center"/>
    </xf>
    <xf numFmtId="0" fontId="5" fillId="3" borderId="17" xfId="3" applyFont="1" applyFill="1" applyBorder="1" applyAlignment="1">
      <alignment horizontal="center" vertical="center"/>
    </xf>
    <xf numFmtId="0" fontId="5" fillId="3" borderId="22" xfId="3" applyFont="1" applyFill="1" applyBorder="1" applyAlignment="1">
      <alignment horizontal="center" vertical="center"/>
    </xf>
    <xf numFmtId="0" fontId="5" fillId="3" borderId="8" xfId="3" applyFont="1" applyFill="1" applyBorder="1" applyAlignment="1">
      <alignment horizontal="center" vertical="center"/>
    </xf>
    <xf numFmtId="0" fontId="1" fillId="3" borderId="17" xfId="9" applyFont="1" applyFill="1" applyBorder="1" applyAlignment="1">
      <alignment horizontal="right"/>
    </xf>
    <xf numFmtId="0" fontId="1" fillId="3" borderId="33" xfId="9" applyFont="1" applyFill="1" applyBorder="1" applyAlignment="1">
      <alignment horizontal="right"/>
    </xf>
    <xf numFmtId="0" fontId="1" fillId="3" borderId="34" xfId="9" applyFont="1" applyFill="1" applyBorder="1"/>
    <xf numFmtId="0" fontId="1" fillId="3" borderId="0" xfId="9" applyFont="1" applyFill="1" applyBorder="1" applyAlignment="1">
      <alignment vertical="center"/>
    </xf>
    <xf numFmtId="0" fontId="1" fillId="3" borderId="26" xfId="9" applyFont="1" applyFill="1" applyBorder="1"/>
    <xf numFmtId="0" fontId="3" fillId="3" borderId="0" xfId="1" applyFill="1"/>
    <xf numFmtId="2" fontId="3" fillId="3" borderId="0" xfId="1" applyNumberFormat="1" applyFill="1"/>
    <xf numFmtId="0" fontId="5" fillId="3" borderId="36" xfId="1" applyFont="1" applyFill="1" applyBorder="1" applyAlignment="1">
      <alignment vertical="center"/>
    </xf>
    <xf numFmtId="1" fontId="7" fillId="3" borderId="36" xfId="1" applyNumberFormat="1" applyFont="1" applyFill="1" applyBorder="1"/>
    <xf numFmtId="2" fontId="7" fillId="3" borderId="36" xfId="1" applyNumberFormat="1" applyFont="1" applyFill="1" applyBorder="1"/>
    <xf numFmtId="1" fontId="5" fillId="3" borderId="36" xfId="1" applyNumberFormat="1" applyFont="1" applyFill="1" applyBorder="1"/>
    <xf numFmtId="2" fontId="5" fillId="3" borderId="36" xfId="1" applyNumberFormat="1" applyFont="1" applyFill="1" applyBorder="1"/>
    <xf numFmtId="0" fontId="5" fillId="3" borderId="35" xfId="1" applyFont="1" applyFill="1" applyBorder="1" applyAlignment="1">
      <alignment horizontal="right" vertical="center"/>
    </xf>
    <xf numFmtId="0" fontId="12" fillId="0" borderId="14" xfId="4" applyFont="1" applyBorder="1" applyAlignment="1">
      <alignment horizontal="right"/>
    </xf>
    <xf numFmtId="0" fontId="12" fillId="0" borderId="5" xfId="4" applyFont="1" applyBorder="1" applyAlignment="1">
      <alignment horizontal="right"/>
    </xf>
    <xf numFmtId="2" fontId="13" fillId="0" borderId="19" xfId="3" applyNumberFormat="1" applyFont="1" applyBorder="1" applyAlignment="1">
      <alignment horizontal="right"/>
    </xf>
    <xf numFmtId="2" fontId="5" fillId="0" borderId="19" xfId="3" applyNumberFormat="1" applyFont="1" applyBorder="1" applyAlignment="1">
      <alignment horizontal="right"/>
    </xf>
    <xf numFmtId="2" fontId="5" fillId="0" borderId="14" xfId="3" applyNumberFormat="1" applyFont="1" applyBorder="1" applyAlignment="1">
      <alignment horizontal="right"/>
    </xf>
    <xf numFmtId="2" fontId="5" fillId="0" borderId="24" xfId="3" applyNumberFormat="1" applyFont="1" applyBorder="1" applyAlignment="1">
      <alignment horizontal="right"/>
    </xf>
    <xf numFmtId="2" fontId="13" fillId="0" borderId="24" xfId="3" applyNumberFormat="1" applyFont="1" applyBorder="1" applyAlignment="1">
      <alignment horizontal="right"/>
    </xf>
    <xf numFmtId="2" fontId="13" fillId="0" borderId="14" xfId="3" applyNumberFormat="1" applyFont="1" applyBorder="1" applyAlignment="1">
      <alignment horizontal="right"/>
    </xf>
    <xf numFmtId="2" fontId="16" fillId="0" borderId="24" xfId="0" applyNumberFormat="1" applyFont="1" applyBorder="1" applyAlignment="1">
      <alignment horizontal="right"/>
    </xf>
    <xf numFmtId="2" fontId="16" fillId="0" borderId="19" xfId="0" applyNumberFormat="1" applyFont="1" applyBorder="1" applyAlignment="1">
      <alignment horizontal="right"/>
    </xf>
    <xf numFmtId="2" fontId="5" fillId="0" borderId="13" xfId="3" applyNumberFormat="1" applyFont="1" applyBorder="1" applyAlignment="1">
      <alignment horizontal="right"/>
    </xf>
    <xf numFmtId="2" fontId="5" fillId="0" borderId="14" xfId="3" applyNumberFormat="1" applyFont="1" applyBorder="1"/>
    <xf numFmtId="2" fontId="5" fillId="0" borderId="19" xfId="0" applyNumberFormat="1" applyFont="1" applyBorder="1" applyAlignment="1">
      <alignment horizontal="right"/>
    </xf>
    <xf numFmtId="2" fontId="5" fillId="0" borderId="19" xfId="3" applyNumberFormat="1" applyFont="1" applyBorder="1"/>
    <xf numFmtId="2" fontId="13" fillId="0" borderId="19" xfId="3" applyNumberFormat="1" applyFont="1" applyBorder="1"/>
    <xf numFmtId="2" fontId="13" fillId="0" borderId="14" xfId="3" applyNumberFormat="1" applyFont="1" applyBorder="1"/>
    <xf numFmtId="2" fontId="16" fillId="0" borderId="19" xfId="0" applyNumberFormat="1" applyFont="1" applyBorder="1"/>
    <xf numFmtId="2" fontId="5" fillId="0" borderId="13" xfId="3" applyNumberFormat="1" applyFont="1" applyBorder="1"/>
    <xf numFmtId="49" fontId="5" fillId="3" borderId="4" xfId="3" applyNumberFormat="1" applyFont="1" applyFill="1" applyBorder="1"/>
    <xf numFmtId="49" fontId="5" fillId="3" borderId="17" xfId="3" applyNumberFormat="1" applyFont="1" applyFill="1" applyBorder="1"/>
    <xf numFmtId="49" fontId="5" fillId="3" borderId="22" xfId="3" applyNumberFormat="1" applyFont="1" applyFill="1" applyBorder="1"/>
    <xf numFmtId="49" fontId="5" fillId="3" borderId="8" xfId="3" applyNumberFormat="1" applyFont="1" applyFill="1" applyBorder="1"/>
    <xf numFmtId="49" fontId="5" fillId="0" borderId="0" xfId="3" applyNumberFormat="1" applyFont="1" applyBorder="1"/>
    <xf numFmtId="49" fontId="5" fillId="0" borderId="21" xfId="3" applyNumberFormat="1" applyFont="1" applyBorder="1"/>
    <xf numFmtId="49" fontId="5" fillId="0" borderId="26" xfId="3" applyNumberFormat="1" applyFont="1" applyBorder="1"/>
    <xf numFmtId="49" fontId="9" fillId="0" borderId="26" xfId="3" applyNumberFormat="1" applyFont="1" applyBorder="1"/>
    <xf numFmtId="49" fontId="9" fillId="0" borderId="0" xfId="3" applyNumberFormat="1" applyFont="1" applyBorder="1"/>
    <xf numFmtId="49" fontId="15" fillId="0" borderId="26" xfId="0" applyNumberFormat="1" applyFont="1" applyBorder="1"/>
    <xf numFmtId="49" fontId="5" fillId="0" borderId="29" xfId="3" applyNumberFormat="1" applyFont="1" applyBorder="1"/>
    <xf numFmtId="0" fontId="5" fillId="3" borderId="49" xfId="1" applyFont="1" applyFill="1" applyBorder="1" applyAlignment="1">
      <alignment horizontal="right" vertical="center"/>
    </xf>
    <xf numFmtId="0" fontId="5" fillId="3" borderId="68" xfId="1" applyFont="1" applyFill="1" applyBorder="1" applyAlignment="1">
      <alignment vertical="center"/>
    </xf>
    <xf numFmtId="1" fontId="7" fillId="3" borderId="68" xfId="1" applyNumberFormat="1" applyFont="1" applyFill="1" applyBorder="1"/>
    <xf numFmtId="1" fontId="7" fillId="3" borderId="32" xfId="1" applyNumberFormat="1" applyFont="1" applyFill="1" applyBorder="1"/>
    <xf numFmtId="0" fontId="3" fillId="3" borderId="29" xfId="1" applyFill="1" applyBorder="1"/>
    <xf numFmtId="2" fontId="3" fillId="3" borderId="29" xfId="1" applyNumberFormat="1" applyFill="1" applyBorder="1"/>
    <xf numFmtId="0" fontId="3" fillId="0" borderId="29" xfId="1" applyBorder="1"/>
    <xf numFmtId="2" fontId="5" fillId="3" borderId="70" xfId="1" applyNumberFormat="1" applyFont="1" applyFill="1" applyBorder="1"/>
    <xf numFmtId="1" fontId="7" fillId="3" borderId="20" xfId="1" applyNumberFormat="1" applyFont="1" applyFill="1" applyBorder="1"/>
    <xf numFmtId="1" fontId="7" fillId="3" borderId="55" xfId="1" applyNumberFormat="1" applyFont="1" applyFill="1" applyBorder="1"/>
    <xf numFmtId="1" fontId="7" fillId="3" borderId="47" xfId="1" applyNumberFormat="1" applyFont="1" applyFill="1" applyBorder="1" applyAlignment="1">
      <alignment horizontal="right" vertical="center"/>
    </xf>
    <xf numFmtId="0" fontId="5" fillId="3" borderId="76" xfId="1" applyFont="1" applyFill="1" applyBorder="1" applyAlignment="1">
      <alignment vertical="center"/>
    </xf>
    <xf numFmtId="1" fontId="7" fillId="3" borderId="76" xfId="1" applyNumberFormat="1" applyFont="1" applyFill="1" applyBorder="1"/>
    <xf numFmtId="1" fontId="5" fillId="3" borderId="76" xfId="1" applyNumberFormat="1" applyFont="1" applyFill="1" applyBorder="1"/>
    <xf numFmtId="2" fontId="5" fillId="3" borderId="76" xfId="1" applyNumberFormat="1" applyFont="1" applyFill="1" applyBorder="1"/>
    <xf numFmtId="2" fontId="5" fillId="0" borderId="11" xfId="10" applyNumberFormat="1" applyFont="1" applyBorder="1" applyAlignment="1">
      <alignment horizontal="right"/>
    </xf>
    <xf numFmtId="1" fontId="5" fillId="0" borderId="11" xfId="10" applyNumberFormat="1" applyFont="1" applyBorder="1" applyAlignment="1">
      <alignment horizontal="right"/>
    </xf>
    <xf numFmtId="1" fontId="5" fillId="3" borderId="3" xfId="10" applyNumberFormat="1" applyFont="1" applyFill="1" applyBorder="1" applyAlignment="1">
      <alignment horizontal="center"/>
    </xf>
    <xf numFmtId="1" fontId="5" fillId="3" borderId="3" xfId="3" applyNumberFormat="1" applyFont="1" applyFill="1" applyBorder="1" applyAlignment="1">
      <alignment horizontal="right"/>
    </xf>
    <xf numFmtId="164" fontId="16" fillId="0" borderId="24" xfId="0" applyNumberFormat="1" applyFont="1" applyBorder="1" applyAlignment="1">
      <alignment horizontal="center"/>
    </xf>
    <xf numFmtId="164" fontId="13" fillId="0" borderId="14" xfId="3" applyNumberFormat="1" applyFont="1" applyBorder="1" applyAlignment="1">
      <alignment horizontal="center"/>
    </xf>
    <xf numFmtId="164" fontId="13" fillId="0" borderId="24" xfId="3" applyNumberFormat="1" applyFont="1" applyBorder="1"/>
    <xf numFmtId="0" fontId="19" fillId="0" borderId="0" xfId="2" applyFont="1"/>
    <xf numFmtId="0" fontId="5" fillId="0" borderId="0" xfId="2" applyFont="1"/>
    <xf numFmtId="0" fontId="19" fillId="0" borderId="0" xfId="1" applyFont="1"/>
    <xf numFmtId="0" fontId="13" fillId="0" borderId="0" xfId="1" applyFont="1"/>
    <xf numFmtId="2" fontId="13" fillId="0" borderId="0" xfId="1" applyNumberFormat="1" applyFont="1"/>
    <xf numFmtId="0" fontId="19" fillId="0" borderId="0" xfId="3" applyFont="1"/>
    <xf numFmtId="0" fontId="13" fillId="0" borderId="0" xfId="3" applyFont="1"/>
    <xf numFmtId="2" fontId="13" fillId="0" borderId="0" xfId="3" applyNumberFormat="1" applyFont="1"/>
    <xf numFmtId="164" fontId="13" fillId="0" borderId="0" xfId="3" applyNumberFormat="1" applyFont="1"/>
    <xf numFmtId="0" fontId="19" fillId="0" borderId="0" xfId="4" applyFont="1" applyAlignment="1">
      <alignment horizontal="left"/>
    </xf>
    <xf numFmtId="0" fontId="13" fillId="0" borderId="0" xfId="4" applyFont="1" applyAlignment="1">
      <alignment horizontal="left"/>
    </xf>
    <xf numFmtId="164" fontId="13" fillId="0" borderId="0" xfId="4" applyNumberFormat="1" applyFont="1" applyAlignment="1">
      <alignment horizontal="left"/>
    </xf>
    <xf numFmtId="0" fontId="13" fillId="0" borderId="0" xfId="4" applyFont="1" applyAlignment="1">
      <alignment horizontal="center"/>
    </xf>
    <xf numFmtId="164" fontId="13" fillId="0" borderId="0" xfId="4" applyNumberFormat="1" applyFont="1" applyAlignment="1">
      <alignment horizontal="center"/>
    </xf>
    <xf numFmtId="0" fontId="13" fillId="0" borderId="0" xfId="4" applyFont="1"/>
    <xf numFmtId="0" fontId="15" fillId="0" borderId="0" xfId="5" applyFont="1" applyAlignment="1">
      <alignment horizontal="center" vertical="top" wrapText="1"/>
    </xf>
    <xf numFmtId="0" fontId="16" fillId="0" borderId="0" xfId="5" applyFont="1"/>
    <xf numFmtId="0" fontId="13" fillId="0" borderId="0" xfId="2" applyFont="1" applyAlignment="1">
      <alignment horizontal="left"/>
    </xf>
    <xf numFmtId="0" fontId="16" fillId="0" borderId="0" xfId="0" applyFont="1" applyAlignment="1">
      <alignment horizontal="left"/>
    </xf>
    <xf numFmtId="0" fontId="21" fillId="0" borderId="29" xfId="0" applyFont="1" applyFill="1" applyBorder="1"/>
    <xf numFmtId="0" fontId="8" fillId="0" borderId="0" xfId="0" applyFont="1" applyAlignment="1">
      <alignment vertical="center"/>
    </xf>
    <xf numFmtId="0" fontId="9" fillId="0" borderId="29" xfId="1" applyFont="1" applyFill="1" applyBorder="1"/>
    <xf numFmtId="0" fontId="3" fillId="0" borderId="0" xfId="1" applyFill="1"/>
    <xf numFmtId="0" fontId="3" fillId="0" borderId="21" xfId="1" applyFill="1" applyBorder="1"/>
    <xf numFmtId="2" fontId="3" fillId="0" borderId="21" xfId="1" applyNumberFormat="1" applyFill="1" applyBorder="1"/>
    <xf numFmtId="2" fontId="3" fillId="0" borderId="0" xfId="1" applyNumberFormat="1" applyFill="1"/>
    <xf numFmtId="0" fontId="19" fillId="0" borderId="0" xfId="2" applyFont="1" applyFill="1" applyAlignment="1"/>
    <xf numFmtId="0" fontId="5" fillId="0" borderId="0" xfId="2" applyFont="1" applyFill="1"/>
    <xf numFmtId="0" fontId="5" fillId="0" borderId="0" xfId="0" applyFont="1" applyFill="1" applyAlignment="1">
      <alignment horizontal="right"/>
    </xf>
    <xf numFmtId="0" fontId="19" fillId="0" borderId="29" xfId="3" applyFont="1" applyFill="1" applyBorder="1"/>
    <xf numFmtId="0" fontId="13" fillId="0" borderId="29" xfId="3" applyFont="1" applyFill="1" applyBorder="1"/>
    <xf numFmtId="164" fontId="5" fillId="0" borderId="44" xfId="3" applyNumberFormat="1" applyFont="1" applyFill="1" applyBorder="1" applyAlignment="1">
      <alignment horizontal="center"/>
    </xf>
    <xf numFmtId="0" fontId="0" fillId="0" borderId="51" xfId="0" applyFill="1" applyBorder="1"/>
    <xf numFmtId="0" fontId="19" fillId="0" borderId="0" xfId="4" applyFont="1" applyFill="1" applyAlignment="1">
      <alignment horizontal="left"/>
    </xf>
    <xf numFmtId="0" fontId="13" fillId="0" borderId="0" xfId="4" applyFont="1" applyFill="1" applyAlignment="1">
      <alignment horizontal="left"/>
    </xf>
    <xf numFmtId="0" fontId="4" fillId="0" borderId="0" xfId="4" applyFont="1" applyFill="1" applyAlignment="1">
      <alignment horizontal="left"/>
    </xf>
    <xf numFmtId="0" fontId="3" fillId="0" borderId="0" xfId="4" applyFill="1" applyAlignment="1">
      <alignment horizontal="left"/>
    </xf>
    <xf numFmtId="0" fontId="0" fillId="3" borderId="0" xfId="0" applyFill="1" applyAlignment="1">
      <alignment horizontal="center" vertical="center"/>
    </xf>
    <xf numFmtId="0" fontId="3" fillId="3" borderId="0" xfId="5" applyFont="1" applyFill="1" applyBorder="1"/>
    <xf numFmtId="0" fontId="0" fillId="3" borderId="15" xfId="0" applyFill="1" applyBorder="1"/>
    <xf numFmtId="0" fontId="0" fillId="3" borderId="0" xfId="0" applyFill="1" applyBorder="1"/>
    <xf numFmtId="0" fontId="3" fillId="3" borderId="0" xfId="5" applyFill="1" applyBorder="1"/>
    <xf numFmtId="0" fontId="3" fillId="0" borderId="29" xfId="1" applyFill="1" applyBorder="1"/>
    <xf numFmtId="2" fontId="13" fillId="0" borderId="0" xfId="1" applyNumberFormat="1" applyFont="1" applyBorder="1"/>
    <xf numFmtId="0" fontId="13" fillId="0" borderId="0" xfId="1" applyFont="1" applyBorder="1"/>
    <xf numFmtId="0" fontId="5" fillId="0" borderId="0" xfId="2" applyFont="1" applyFill="1" applyBorder="1" applyAlignment="1">
      <alignment horizontal="center"/>
    </xf>
    <xf numFmtId="0" fontId="5" fillId="0" borderId="46" xfId="2" applyFont="1" applyFill="1" applyBorder="1"/>
    <xf numFmtId="0" fontId="5" fillId="0" borderId="0" xfId="2" applyFont="1" applyFill="1" applyBorder="1"/>
    <xf numFmtId="0" fontId="5" fillId="0" borderId="0" xfId="2" applyFont="1" applyBorder="1"/>
    <xf numFmtId="0" fontId="13" fillId="0" borderId="0" xfId="3" applyFont="1" applyFill="1" applyBorder="1"/>
    <xf numFmtId="2" fontId="13" fillId="0" borderId="0" xfId="3" applyNumberFormat="1" applyFont="1" applyFill="1" applyBorder="1"/>
    <xf numFmtId="164" fontId="13" fillId="0" borderId="0" xfId="3" applyNumberFormat="1" applyFont="1" applyFill="1" applyBorder="1"/>
    <xf numFmtId="0" fontId="3" fillId="0" borderId="0" xfId="4" applyFill="1" applyBorder="1" applyAlignment="1">
      <alignment horizontal="left"/>
    </xf>
    <xf numFmtId="0" fontId="3" fillId="0" borderId="0" xfId="4" applyBorder="1" applyAlignment="1">
      <alignment horizontal="left"/>
    </xf>
    <xf numFmtId="0" fontId="13" fillId="0" borderId="46" xfId="4" applyFont="1" applyFill="1" applyBorder="1" applyAlignment="1">
      <alignment horizontal="left"/>
    </xf>
    <xf numFmtId="0" fontId="13" fillId="0" borderId="0" xfId="4" applyFont="1" applyFill="1" applyBorder="1" applyAlignment="1">
      <alignment horizontal="left"/>
    </xf>
    <xf numFmtId="0" fontId="13" fillId="0" borderId="15" xfId="4" applyFont="1" applyFill="1" applyBorder="1" applyAlignment="1">
      <alignment horizontal="left"/>
    </xf>
    <xf numFmtId="0" fontId="13" fillId="0" borderId="0" xfId="4" applyFont="1" applyBorder="1" applyAlignment="1">
      <alignment horizontal="left"/>
    </xf>
    <xf numFmtId="1" fontId="5" fillId="0" borderId="29" xfId="10" applyNumberFormat="1" applyFont="1" applyBorder="1" applyAlignment="1">
      <alignment horizontal="right"/>
    </xf>
    <xf numFmtId="2" fontId="5" fillId="0" borderId="29" xfId="10" applyNumberFormat="1" applyFont="1" applyBorder="1" applyAlignment="1">
      <alignment horizontal="right"/>
    </xf>
    <xf numFmtId="1" fontId="5" fillId="0" borderId="54" xfId="10" applyNumberFormat="1" applyFont="1" applyBorder="1" applyAlignment="1">
      <alignment horizontal="right"/>
    </xf>
    <xf numFmtId="2" fontId="5" fillId="0" borderId="54" xfId="10" applyNumberFormat="1" applyFont="1" applyBorder="1" applyAlignment="1">
      <alignment horizontal="right"/>
    </xf>
    <xf numFmtId="2" fontId="5" fillId="0" borderId="4" xfId="0" applyNumberFormat="1" applyFont="1" applyBorder="1"/>
    <xf numFmtId="2" fontId="5" fillId="0" borderId="17" xfId="0" applyNumberFormat="1" applyFont="1" applyBorder="1"/>
    <xf numFmtId="49" fontId="5" fillId="3" borderId="6" xfId="3" applyNumberFormat="1" applyFont="1" applyFill="1" applyBorder="1"/>
    <xf numFmtId="49" fontId="5" fillId="3" borderId="7" xfId="3" applyNumberFormat="1" applyFont="1" applyFill="1" applyBorder="1"/>
    <xf numFmtId="49" fontId="5" fillId="3" borderId="28" xfId="3" applyNumberFormat="1" applyFont="1" applyFill="1" applyBorder="1"/>
    <xf numFmtId="49" fontId="5" fillId="3" borderId="44" xfId="3" applyNumberFormat="1" applyFont="1" applyFill="1" applyBorder="1"/>
    <xf numFmtId="0" fontId="5" fillId="3" borderId="27" xfId="3" applyFont="1" applyFill="1" applyBorder="1" applyAlignment="1">
      <alignment horizontal="center" vertical="center"/>
    </xf>
    <xf numFmtId="0" fontId="5" fillId="3" borderId="29" xfId="3" applyFont="1" applyFill="1" applyBorder="1" applyAlignment="1">
      <alignment horizontal="center" vertical="center"/>
    </xf>
    <xf numFmtId="4" fontId="5" fillId="3" borderId="29" xfId="3" applyNumberFormat="1" applyFont="1" applyFill="1" applyBorder="1" applyAlignment="1">
      <alignment horizontal="center" vertical="center"/>
    </xf>
    <xf numFmtId="0" fontId="12" fillId="0" borderId="42" xfId="4" applyFont="1" applyBorder="1" applyAlignment="1">
      <alignment horizontal="right"/>
    </xf>
    <xf numFmtId="0" fontId="12" fillId="0" borderId="7" xfId="4" applyFont="1" applyBorder="1" applyAlignment="1">
      <alignment horizontal="right"/>
    </xf>
    <xf numFmtId="0" fontId="12" fillId="0" borderId="6" xfId="4" applyFont="1" applyBorder="1" applyAlignment="1">
      <alignment horizontal="right"/>
    </xf>
    <xf numFmtId="164" fontId="7" fillId="0" borderId="7" xfId="4" applyNumberFormat="1" applyFont="1" applyBorder="1" applyAlignment="1">
      <alignment horizontal="right"/>
    </xf>
    <xf numFmtId="4" fontId="5" fillId="11" borderId="1" xfId="3" applyNumberFormat="1" applyFont="1" applyFill="1" applyBorder="1"/>
    <xf numFmtId="4" fontId="5" fillId="11" borderId="54" xfId="3" applyNumberFormat="1" applyFont="1" applyFill="1" applyBorder="1"/>
    <xf numFmtId="3" fontId="5" fillId="10" borderId="3" xfId="4" applyNumberFormat="1" applyFont="1" applyFill="1" applyBorder="1" applyAlignment="1">
      <alignment horizontal="right"/>
    </xf>
    <xf numFmtId="3" fontId="5" fillId="10" borderId="1" xfId="4" applyNumberFormat="1" applyFont="1" applyFill="1" applyBorder="1" applyAlignment="1">
      <alignment horizontal="right"/>
    </xf>
    <xf numFmtId="3" fontId="5" fillId="10" borderId="27" xfId="4" applyNumberFormat="1" applyFont="1" applyFill="1" applyBorder="1" applyAlignment="1">
      <alignment horizontal="right"/>
    </xf>
    <xf numFmtId="2" fontId="5" fillId="10" borderId="3" xfId="4" applyNumberFormat="1" applyFont="1" applyFill="1" applyBorder="1" applyAlignment="1">
      <alignment horizontal="right"/>
    </xf>
    <xf numFmtId="2" fontId="5" fillId="10" borderId="1" xfId="4" applyNumberFormat="1" applyFont="1" applyFill="1" applyBorder="1" applyAlignment="1">
      <alignment horizontal="right"/>
    </xf>
    <xf numFmtId="4" fontId="5" fillId="10" borderId="8" xfId="4" applyNumberFormat="1" applyFont="1" applyFill="1" applyBorder="1" applyAlignment="1">
      <alignment horizontal="right"/>
    </xf>
    <xf numFmtId="4" fontId="5" fillId="10" borderId="29" xfId="4" applyNumberFormat="1" applyFont="1" applyFill="1" applyBorder="1" applyAlignment="1">
      <alignment horizontal="right"/>
    </xf>
    <xf numFmtId="4" fontId="5" fillId="10" borderId="44" xfId="4" applyNumberFormat="1" applyFont="1" applyFill="1" applyBorder="1" applyAlignment="1">
      <alignment horizontal="right"/>
    </xf>
    <xf numFmtId="4" fontId="16" fillId="10" borderId="47" xfId="0" applyNumberFormat="1" applyFont="1" applyFill="1" applyBorder="1" applyAlignment="1">
      <alignment horizontal="right" vertical="center"/>
    </xf>
    <xf numFmtId="0" fontId="5" fillId="12" borderId="52" xfId="2" applyFont="1" applyFill="1" applyBorder="1" applyAlignment="1">
      <alignment horizontal="center" vertical="center"/>
    </xf>
    <xf numFmtId="0" fontId="0" fillId="12" borderId="53" xfId="0" applyFill="1" applyBorder="1" applyAlignment="1">
      <alignment horizontal="right"/>
    </xf>
    <xf numFmtId="0" fontId="5" fillId="10" borderId="4" xfId="3" applyFont="1" applyFill="1" applyBorder="1" applyAlignment="1">
      <alignment horizontal="right"/>
    </xf>
    <xf numFmtId="0" fontId="5" fillId="10" borderId="17" xfId="3" applyFont="1" applyFill="1" applyBorder="1" applyAlignment="1">
      <alignment horizontal="right"/>
    </xf>
    <xf numFmtId="0" fontId="5" fillId="10" borderId="22" xfId="3" applyFont="1" applyFill="1" applyBorder="1" applyAlignment="1">
      <alignment horizontal="right"/>
    </xf>
    <xf numFmtId="0" fontId="5" fillId="10" borderId="8" xfId="3" applyFont="1" applyFill="1" applyBorder="1" applyAlignment="1">
      <alignment horizontal="right"/>
    </xf>
    <xf numFmtId="0" fontId="32" fillId="0" borderId="0" xfId="1" applyFont="1"/>
    <xf numFmtId="2" fontId="32" fillId="0" borderId="0" xfId="1" applyNumberFormat="1" applyFont="1"/>
    <xf numFmtId="2" fontId="32" fillId="0" borderId="0" xfId="1" applyNumberFormat="1" applyFont="1" applyAlignment="1"/>
    <xf numFmtId="0" fontId="33" fillId="0" borderId="0" xfId="0" applyFont="1"/>
    <xf numFmtId="2" fontId="7" fillId="3" borderId="68" xfId="1" applyNumberFormat="1" applyFont="1" applyFill="1" applyBorder="1"/>
    <xf numFmtId="2" fontId="7" fillId="3" borderId="76" xfId="1" applyNumberFormat="1" applyFont="1" applyFill="1" applyBorder="1"/>
    <xf numFmtId="2" fontId="7" fillId="3" borderId="47" xfId="1" applyNumberFormat="1" applyFont="1" applyFill="1" applyBorder="1" applyAlignment="1">
      <alignment horizontal="right" vertical="center"/>
    </xf>
    <xf numFmtId="2" fontId="7" fillId="3" borderId="32" xfId="1" applyNumberFormat="1" applyFont="1" applyFill="1" applyBorder="1"/>
    <xf numFmtId="2" fontId="7" fillId="3" borderId="36" xfId="1" applyNumberFormat="1" applyFont="1" applyFill="1" applyBorder="1" applyAlignment="1">
      <alignment horizontal="right"/>
    </xf>
    <xf numFmtId="2" fontId="7" fillId="3" borderId="69" xfId="1" applyNumberFormat="1" applyFont="1" applyFill="1" applyBorder="1"/>
    <xf numFmtId="2" fontId="7" fillId="3" borderId="70" xfId="1" applyNumberFormat="1" applyFont="1" applyFill="1" applyBorder="1" applyAlignment="1">
      <alignment horizontal="right"/>
    </xf>
    <xf numFmtId="2" fontId="7" fillId="3" borderId="70" xfId="1" applyNumberFormat="1" applyFont="1" applyFill="1" applyBorder="1"/>
    <xf numFmtId="2" fontId="7" fillId="3" borderId="76" xfId="1" applyNumberFormat="1" applyFont="1" applyFill="1" applyBorder="1" applyAlignment="1">
      <alignment horizontal="right"/>
    </xf>
    <xf numFmtId="2" fontId="7" fillId="3" borderId="80" xfId="1" applyNumberFormat="1" applyFont="1" applyFill="1" applyBorder="1" applyAlignment="1">
      <alignment horizontal="right"/>
    </xf>
    <xf numFmtId="2" fontId="7" fillId="3" borderId="43" xfId="1" applyNumberFormat="1" applyFont="1" applyFill="1" applyBorder="1" applyAlignment="1">
      <alignment horizontal="right" vertical="center"/>
    </xf>
    <xf numFmtId="2" fontId="3" fillId="0" borderId="50" xfId="1" applyNumberFormat="1" applyBorder="1"/>
    <xf numFmtId="2" fontId="3" fillId="0" borderId="17" xfId="1" applyNumberFormat="1" applyBorder="1"/>
    <xf numFmtId="2" fontId="3" fillId="0" borderId="45" xfId="1" applyNumberFormat="1" applyBorder="1"/>
    <xf numFmtId="2" fontId="3" fillId="0" borderId="33" xfId="1" applyNumberFormat="1" applyBorder="1"/>
    <xf numFmtId="2" fontId="3" fillId="0" borderId="83" xfId="1" applyNumberFormat="1" applyBorder="1"/>
    <xf numFmtId="2" fontId="3" fillId="0" borderId="82" xfId="1" applyNumberFormat="1" applyBorder="1"/>
    <xf numFmtId="2" fontId="7" fillId="3" borderId="12" xfId="1" applyNumberFormat="1" applyFont="1" applyFill="1" applyBorder="1" applyAlignment="1">
      <alignment horizontal="right" vertical="center"/>
    </xf>
    <xf numFmtId="4" fontId="1" fillId="3" borderId="17" xfId="9" applyNumberFormat="1" applyFont="1" applyFill="1" applyBorder="1"/>
    <xf numFmtId="4" fontId="1" fillId="3" borderId="36" xfId="9" applyNumberFormat="1" applyFont="1" applyFill="1" applyBorder="1"/>
    <xf numFmtId="4" fontId="1" fillId="3" borderId="45" xfId="9" applyNumberFormat="1" applyFont="1" applyFill="1" applyBorder="1"/>
    <xf numFmtId="4" fontId="1" fillId="3" borderId="33" xfId="9" applyNumberFormat="1" applyFont="1" applyFill="1" applyBorder="1"/>
    <xf numFmtId="4" fontId="1" fillId="3" borderId="36" xfId="9" applyNumberFormat="1" applyFont="1" applyFill="1" applyBorder="1" applyAlignment="1">
      <alignment vertical="center"/>
    </xf>
    <xf numFmtId="4" fontId="1" fillId="3" borderId="36" xfId="9" applyNumberFormat="1" applyFont="1" applyFill="1" applyBorder="1" applyAlignment="1">
      <alignment horizontal="right"/>
    </xf>
    <xf numFmtId="4" fontId="1" fillId="3" borderId="38" xfId="9" applyNumberFormat="1" applyFont="1" applyFill="1" applyBorder="1"/>
    <xf numFmtId="4" fontId="1" fillId="3" borderId="57" xfId="9" applyNumberFormat="1" applyFont="1" applyFill="1" applyBorder="1"/>
    <xf numFmtId="4" fontId="1" fillId="3" borderId="22" xfId="9" applyNumberFormat="1" applyFont="1" applyFill="1" applyBorder="1"/>
    <xf numFmtId="2" fontId="5" fillId="0" borderId="0" xfId="1" applyNumberFormat="1" applyFont="1" applyFill="1" applyAlignment="1">
      <alignment horizontal="right"/>
    </xf>
    <xf numFmtId="0" fontId="3" fillId="0" borderId="0" xfId="2" applyBorder="1"/>
    <xf numFmtId="0" fontId="5" fillId="0" borderId="0" xfId="2" applyFont="1" applyBorder="1" applyAlignment="1">
      <alignment horizontal="right"/>
    </xf>
    <xf numFmtId="2" fontId="5" fillId="0" borderId="0" xfId="0" applyNumberFormat="1" applyFont="1" applyAlignment="1">
      <alignment horizontal="right"/>
    </xf>
    <xf numFmtId="2" fontId="5" fillId="3" borderId="3" xfId="3" applyNumberFormat="1" applyFont="1" applyFill="1" applyBorder="1" applyAlignment="1">
      <alignment horizontal="right"/>
    </xf>
    <xf numFmtId="2" fontId="5" fillId="3" borderId="52" xfId="3" applyNumberFormat="1" applyFont="1" applyFill="1" applyBorder="1" applyAlignment="1">
      <alignment horizontal="right"/>
    </xf>
    <xf numFmtId="0" fontId="15" fillId="10" borderId="12" xfId="0" applyFont="1" applyFill="1" applyBorder="1" applyAlignment="1">
      <alignment horizontal="center"/>
    </xf>
    <xf numFmtId="4" fontId="16" fillId="10" borderId="11" xfId="0" applyNumberFormat="1" applyFont="1" applyFill="1" applyBorder="1" applyAlignment="1">
      <alignment horizontal="right" vertical="center"/>
    </xf>
    <xf numFmtId="0" fontId="15" fillId="10" borderId="54" xfId="0" applyFont="1" applyFill="1" applyBorder="1" applyAlignment="1">
      <alignment horizontal="center"/>
    </xf>
    <xf numFmtId="0" fontId="15" fillId="9" borderId="52" xfId="0" applyFont="1" applyFill="1" applyBorder="1" applyAlignment="1"/>
    <xf numFmtId="0" fontId="15" fillId="9" borderId="53" xfId="0" applyFont="1" applyFill="1" applyBorder="1" applyAlignment="1"/>
    <xf numFmtId="0" fontId="15" fillId="9" borderId="54" xfId="0" applyFont="1" applyFill="1" applyBorder="1" applyAlignment="1"/>
    <xf numFmtId="0" fontId="15" fillId="9" borderId="11" xfId="0" applyFont="1" applyFill="1" applyBorder="1" applyAlignment="1">
      <alignment horizontal="center"/>
    </xf>
    <xf numFmtId="0" fontId="15" fillId="9" borderId="47" xfId="0" applyFont="1" applyFill="1" applyBorder="1" applyAlignment="1">
      <alignment horizontal="center"/>
    </xf>
    <xf numFmtId="4" fontId="16" fillId="9" borderId="47" xfId="0" applyNumberFormat="1" applyFont="1" applyFill="1" applyBorder="1" applyAlignment="1">
      <alignment horizontal="right" vertical="center"/>
    </xf>
    <xf numFmtId="4" fontId="0" fillId="0" borderId="52" xfId="0" applyNumberFormat="1" applyFill="1" applyBorder="1"/>
    <xf numFmtId="4" fontId="0" fillId="0" borderId="54" xfId="0" applyNumberFormat="1" applyFill="1" applyBorder="1"/>
    <xf numFmtId="4" fontId="0" fillId="0" borderId="39" xfId="0" applyNumberFormat="1" applyFill="1" applyBorder="1"/>
    <xf numFmtId="4" fontId="0" fillId="0" borderId="88" xfId="0" applyNumberFormat="1" applyFill="1" applyBorder="1"/>
    <xf numFmtId="4" fontId="0" fillId="0" borderId="51" xfId="0" applyNumberFormat="1" applyFill="1" applyBorder="1"/>
    <xf numFmtId="0" fontId="31" fillId="0" borderId="0" xfId="4" applyFont="1" applyBorder="1" applyAlignment="1">
      <alignment horizontal="center" wrapText="1"/>
    </xf>
    <xf numFmtId="0" fontId="12" fillId="0" borderId="4" xfId="4" applyFont="1" applyFill="1" applyBorder="1" applyAlignment="1">
      <alignment horizontal="right"/>
    </xf>
    <xf numFmtId="0" fontId="12" fillId="0" borderId="17" xfId="4" applyFont="1" applyFill="1" applyBorder="1" applyAlignment="1">
      <alignment horizontal="right"/>
    </xf>
    <xf numFmtId="0" fontId="5" fillId="0" borderId="4" xfId="4" applyFont="1" applyFill="1" applyBorder="1" applyAlignment="1">
      <alignment horizontal="right"/>
    </xf>
    <xf numFmtId="0" fontId="5" fillId="0" borderId="22" xfId="4" applyFont="1" applyFill="1" applyBorder="1" applyAlignment="1">
      <alignment horizontal="right"/>
    </xf>
    <xf numFmtId="0" fontId="5" fillId="0" borderId="17" xfId="4" applyFont="1" applyFill="1" applyBorder="1" applyAlignment="1">
      <alignment horizontal="right"/>
    </xf>
    <xf numFmtId="0" fontId="25" fillId="0" borderId="0" xfId="0" applyFont="1" applyAlignment="1">
      <alignment horizontal="right"/>
    </xf>
    <xf numFmtId="0" fontId="0" fillId="0" borderId="0" xfId="0" applyFill="1" applyAlignment="1">
      <alignment vertical="center"/>
    </xf>
    <xf numFmtId="2" fontId="5" fillId="0" borderId="0" xfId="0" applyNumberFormat="1" applyFont="1" applyAlignment="1"/>
    <xf numFmtId="0" fontId="36" fillId="0" borderId="0" xfId="0" applyFont="1"/>
    <xf numFmtId="0" fontId="5" fillId="3" borderId="7" xfId="4" applyFont="1" applyFill="1" applyBorder="1" applyAlignment="1">
      <alignment horizontal="center"/>
    </xf>
    <xf numFmtId="0" fontId="12" fillId="0" borderId="91" xfId="4" applyFont="1" applyFill="1" applyBorder="1" applyAlignment="1">
      <alignment horizontal="right"/>
    </xf>
    <xf numFmtId="3" fontId="37" fillId="10" borderId="3" xfId="4" applyNumberFormat="1" applyFont="1" applyFill="1" applyBorder="1" applyAlignment="1">
      <alignment horizontal="right"/>
    </xf>
    <xf numFmtId="3" fontId="37" fillId="10" borderId="1" xfId="4" applyNumberFormat="1" applyFont="1" applyFill="1" applyBorder="1" applyAlignment="1">
      <alignment horizontal="right"/>
    </xf>
    <xf numFmtId="0" fontId="38" fillId="10" borderId="44" xfId="4" applyFont="1" applyFill="1" applyBorder="1" applyAlignment="1">
      <alignment horizontal="center"/>
    </xf>
    <xf numFmtId="0" fontId="38" fillId="10" borderId="29" xfId="4" applyFont="1" applyFill="1" applyBorder="1" applyAlignment="1">
      <alignment horizontal="center"/>
    </xf>
    <xf numFmtId="0" fontId="38" fillId="10" borderId="91" xfId="4" applyFont="1" applyFill="1" applyBorder="1" applyAlignment="1">
      <alignment horizontal="right"/>
    </xf>
    <xf numFmtId="2" fontId="5" fillId="13" borderId="36" xfId="1" applyNumberFormat="1" applyFont="1" applyFill="1" applyBorder="1" applyAlignment="1">
      <alignment horizontal="center" vertical="top"/>
    </xf>
    <xf numFmtId="2" fontId="5" fillId="13" borderId="70" xfId="1" applyNumberFormat="1" applyFont="1" applyFill="1" applyBorder="1" applyAlignment="1">
      <alignment horizontal="center" vertical="top"/>
    </xf>
    <xf numFmtId="2" fontId="5" fillId="13" borderId="36" xfId="1" applyNumberFormat="1" applyFont="1" applyFill="1" applyBorder="1" applyAlignment="1">
      <alignment vertical="top"/>
    </xf>
    <xf numFmtId="2" fontId="5" fillId="13" borderId="70" xfId="1" applyNumberFormat="1" applyFont="1" applyFill="1" applyBorder="1" applyAlignment="1">
      <alignment vertical="top"/>
    </xf>
    <xf numFmtId="0" fontId="5" fillId="13" borderId="38" xfId="1" applyFont="1" applyFill="1" applyBorder="1" applyAlignment="1">
      <alignment horizontal="center"/>
    </xf>
    <xf numFmtId="2" fontId="5" fillId="13" borderId="38" xfId="1" applyNumberFormat="1" applyFont="1" applyFill="1" applyBorder="1" applyAlignment="1">
      <alignment horizontal="center"/>
    </xf>
    <xf numFmtId="2" fontId="5" fillId="13" borderId="41" xfId="1" applyNumberFormat="1" applyFont="1" applyFill="1" applyBorder="1" applyAlignment="1">
      <alignment horizontal="center"/>
    </xf>
    <xf numFmtId="0" fontId="5" fillId="13" borderId="41" xfId="1" applyFont="1" applyFill="1" applyBorder="1" applyAlignment="1">
      <alignment horizontal="center"/>
    </xf>
    <xf numFmtId="2" fontId="5" fillId="13" borderId="30" xfId="1" applyNumberFormat="1" applyFont="1" applyFill="1" applyBorder="1" applyAlignment="1">
      <alignment horizontal="center"/>
    </xf>
    <xf numFmtId="0" fontId="5" fillId="13" borderId="56" xfId="1" applyFont="1" applyFill="1" applyBorder="1" applyAlignment="1">
      <alignment horizontal="center"/>
    </xf>
    <xf numFmtId="2" fontId="5" fillId="13" borderId="73" xfId="1" applyNumberFormat="1" applyFont="1" applyFill="1" applyBorder="1" applyAlignment="1">
      <alignment horizontal="center"/>
    </xf>
    <xf numFmtId="2" fontId="5" fillId="13" borderId="67" xfId="1" applyNumberFormat="1" applyFont="1" applyFill="1" applyBorder="1" applyAlignment="1">
      <alignment horizontal="center"/>
    </xf>
    <xf numFmtId="0" fontId="1" fillId="15" borderId="1" xfId="9" applyFont="1" applyFill="1" applyBorder="1"/>
    <xf numFmtId="0" fontId="1" fillId="15" borderId="1" xfId="9" applyFont="1" applyFill="1" applyBorder="1" applyAlignment="1">
      <alignment horizontal="center"/>
    </xf>
    <xf numFmtId="0" fontId="1" fillId="15" borderId="54" xfId="9" applyFont="1" applyFill="1" applyBorder="1" applyAlignment="1">
      <alignment vertical="top" wrapText="1"/>
    </xf>
    <xf numFmtId="0" fontId="1" fillId="15" borderId="2" xfId="9" applyFont="1" applyFill="1" applyBorder="1" applyAlignment="1">
      <alignment horizontal="center" vertical="top" wrapText="1"/>
    </xf>
    <xf numFmtId="0" fontId="1" fillId="15" borderId="8" xfId="9" applyFont="1" applyFill="1" applyBorder="1"/>
    <xf numFmtId="0" fontId="1" fillId="15" borderId="10" xfId="9" applyFont="1" applyFill="1" applyBorder="1" applyAlignment="1">
      <alignment horizontal="center"/>
    </xf>
    <xf numFmtId="0" fontId="1" fillId="15" borderId="54" xfId="9" applyFont="1" applyFill="1" applyBorder="1" applyAlignment="1">
      <alignment horizontal="center"/>
    </xf>
    <xf numFmtId="0" fontId="1" fillId="15" borderId="65" xfId="9" applyFont="1" applyFill="1" applyBorder="1" applyAlignment="1">
      <alignment horizontal="center"/>
    </xf>
    <xf numFmtId="0" fontId="5" fillId="16" borderId="3" xfId="3" applyFont="1" applyFill="1" applyBorder="1" applyAlignment="1">
      <alignment horizontal="center" vertical="center" wrapText="1"/>
    </xf>
    <xf numFmtId="0" fontId="5" fillId="16" borderId="27" xfId="3" applyFont="1" applyFill="1" applyBorder="1" applyAlignment="1">
      <alignment horizontal="center" vertical="center" wrapText="1"/>
    </xf>
    <xf numFmtId="0" fontId="5" fillId="16" borderId="4" xfId="3" applyFont="1" applyFill="1" applyBorder="1" applyAlignment="1">
      <alignment horizontal="center" vertical="center" wrapText="1"/>
    </xf>
    <xf numFmtId="2" fontId="5" fillId="16" borderId="54" xfId="3" applyNumberFormat="1" applyFont="1" applyFill="1" applyBorder="1"/>
    <xf numFmtId="0" fontId="5" fillId="16" borderId="5" xfId="3" applyFont="1" applyFill="1" applyBorder="1" applyAlignment="1">
      <alignment horizontal="center" vertical="center" wrapText="1"/>
    </xf>
    <xf numFmtId="0" fontId="5" fillId="16" borderId="54" xfId="3" applyFont="1" applyFill="1" applyBorder="1"/>
    <xf numFmtId="2" fontId="6" fillId="16" borderId="54" xfId="3" applyNumberFormat="1" applyFont="1" applyFill="1" applyBorder="1" applyAlignment="1">
      <alignment horizontal="center"/>
    </xf>
    <xf numFmtId="0" fontId="6" fillId="16" borderId="54" xfId="3" applyFont="1" applyFill="1" applyBorder="1" applyAlignment="1">
      <alignment horizontal="center"/>
    </xf>
    <xf numFmtId="2" fontId="5" fillId="16" borderId="54" xfId="3" applyNumberFormat="1" applyFont="1" applyFill="1" applyBorder="1" applyAlignment="1">
      <alignment horizontal="center"/>
    </xf>
    <xf numFmtId="0" fontId="5" fillId="16" borderId="54" xfId="3" applyFont="1" applyFill="1" applyBorder="1" applyAlignment="1">
      <alignment horizontal="center"/>
    </xf>
    <xf numFmtId="0" fontId="5" fillId="16" borderId="17" xfId="3" applyFont="1" applyFill="1" applyBorder="1" applyAlignment="1">
      <alignment horizontal="center" vertical="center" wrapText="1"/>
    </xf>
    <xf numFmtId="0" fontId="5" fillId="16" borderId="17" xfId="3" applyFont="1" applyFill="1" applyBorder="1" applyAlignment="1">
      <alignment horizontal="center"/>
    </xf>
    <xf numFmtId="2" fontId="5" fillId="16" borderId="74" xfId="3" applyNumberFormat="1" applyFont="1" applyFill="1" applyBorder="1" applyAlignment="1">
      <alignment horizontal="center"/>
    </xf>
    <xf numFmtId="0" fontId="5" fillId="16" borderId="18" xfId="3" applyFont="1" applyFill="1" applyBorder="1" applyAlignment="1">
      <alignment horizontal="center" vertical="center" wrapText="1"/>
    </xf>
    <xf numFmtId="0" fontId="5" fillId="16" borderId="74" xfId="0" applyFont="1" applyFill="1" applyBorder="1" applyAlignment="1">
      <alignment horizontal="center"/>
    </xf>
    <xf numFmtId="0" fontId="5" fillId="16" borderId="74" xfId="3" applyFont="1" applyFill="1" applyBorder="1" applyAlignment="1">
      <alignment horizontal="center"/>
    </xf>
    <xf numFmtId="0" fontId="29" fillId="17" borderId="73" xfId="4" applyFont="1" applyFill="1" applyBorder="1" applyAlignment="1">
      <alignment horizontal="left"/>
    </xf>
    <xf numFmtId="0" fontId="3" fillId="17" borderId="56" xfId="4" applyFill="1" applyBorder="1" applyAlignment="1">
      <alignment horizontal="left"/>
    </xf>
    <xf numFmtId="0" fontId="0" fillId="17" borderId="0" xfId="0" applyFill="1"/>
    <xf numFmtId="0" fontId="3" fillId="17" borderId="0" xfId="4" applyFill="1" applyAlignment="1">
      <alignment horizontal="left"/>
    </xf>
    <xf numFmtId="164" fontId="3" fillId="17" borderId="0" xfId="4" applyNumberFormat="1" applyFill="1" applyAlignment="1">
      <alignment horizontal="left"/>
    </xf>
    <xf numFmtId="0" fontId="3" fillId="17" borderId="0" xfId="4" applyFill="1" applyAlignment="1">
      <alignment horizontal="center"/>
    </xf>
    <xf numFmtId="164" fontId="3" fillId="17" borderId="0" xfId="4" applyNumberFormat="1" applyFill="1" applyAlignment="1">
      <alignment horizontal="center"/>
    </xf>
    <xf numFmtId="0" fontId="3" fillId="17" borderId="0" xfId="4" applyFill="1"/>
    <xf numFmtId="0" fontId="5" fillId="17" borderId="1" xfId="4" applyFont="1" applyFill="1" applyBorder="1" applyAlignment="1">
      <alignment horizontal="left"/>
    </xf>
    <xf numFmtId="0" fontId="5" fillId="17" borderId="4" xfId="4" applyFont="1" applyFill="1" applyBorder="1" applyAlignment="1">
      <alignment horizontal="left"/>
    </xf>
    <xf numFmtId="0" fontId="5" fillId="17" borderId="6" xfId="4" applyFont="1" applyFill="1" applyBorder="1" applyAlignment="1">
      <alignment horizontal="center"/>
    </xf>
    <xf numFmtId="0" fontId="5" fillId="17" borderId="38" xfId="4" applyFont="1" applyFill="1" applyBorder="1" applyAlignment="1">
      <alignment horizontal="center"/>
    </xf>
    <xf numFmtId="0" fontId="5" fillId="17" borderId="0" xfId="4" applyFont="1" applyFill="1" applyBorder="1" applyAlignment="1">
      <alignment horizontal="left"/>
    </xf>
    <xf numFmtId="0" fontId="12" fillId="17" borderId="38" xfId="4" applyFont="1" applyFill="1" applyBorder="1" applyAlignment="1">
      <alignment horizontal="left"/>
    </xf>
    <xf numFmtId="0" fontId="12" fillId="17" borderId="37" xfId="0" applyFont="1" applyFill="1" applyBorder="1" applyAlignment="1">
      <alignment horizontal="left"/>
    </xf>
    <xf numFmtId="164" fontId="6" fillId="17" borderId="37" xfId="4" applyNumberFormat="1" applyFont="1" applyFill="1" applyBorder="1" applyAlignment="1">
      <alignment horizontal="left"/>
    </xf>
    <xf numFmtId="0" fontId="6" fillId="17" borderId="5" xfId="4" applyFont="1" applyFill="1" applyBorder="1" applyAlignment="1">
      <alignment horizontal="center" vertical="center"/>
    </xf>
    <xf numFmtId="0" fontId="5" fillId="17" borderId="45" xfId="4" applyFont="1" applyFill="1" applyBorder="1"/>
    <xf numFmtId="0" fontId="3" fillId="17" borderId="89" xfId="4" applyFill="1" applyBorder="1"/>
    <xf numFmtId="0" fontId="5" fillId="17" borderId="40" xfId="4" applyFont="1" applyFill="1" applyBorder="1" applyAlignment="1">
      <alignment horizontal="center"/>
    </xf>
    <xf numFmtId="0" fontId="5" fillId="17" borderId="40" xfId="4" applyFont="1" applyFill="1" applyBorder="1" applyAlignment="1">
      <alignment horizontal="left"/>
    </xf>
    <xf numFmtId="0" fontId="12" fillId="17" borderId="40" xfId="4" applyFont="1" applyFill="1" applyBorder="1" applyAlignment="1">
      <alignment horizontal="left"/>
    </xf>
    <xf numFmtId="0" fontId="12" fillId="17" borderId="31" xfId="0" applyFont="1" applyFill="1" applyBorder="1" applyAlignment="1">
      <alignment horizontal="left"/>
    </xf>
    <xf numFmtId="164" fontId="6" fillId="17" borderId="5" xfId="0" applyNumberFormat="1" applyFont="1" applyFill="1" applyBorder="1" applyAlignment="1">
      <alignment horizontal="center"/>
    </xf>
    <xf numFmtId="164" fontId="6" fillId="17" borderId="5" xfId="4" applyNumberFormat="1" applyFont="1" applyFill="1" applyBorder="1" applyAlignment="1">
      <alignment horizontal="center"/>
    </xf>
    <xf numFmtId="0" fontId="6" fillId="17" borderId="46" xfId="4" applyFont="1" applyFill="1" applyBorder="1" applyAlignment="1">
      <alignment horizontal="center" vertical="center"/>
    </xf>
    <xf numFmtId="0" fontId="6" fillId="17" borderId="37" xfId="4" applyFont="1" applyFill="1" applyBorder="1" applyAlignment="1">
      <alignment horizontal="center" vertical="center"/>
    </xf>
    <xf numFmtId="0" fontId="5" fillId="17" borderId="6" xfId="4" applyFont="1" applyFill="1" applyBorder="1" applyAlignment="1">
      <alignment horizontal="left"/>
    </xf>
    <xf numFmtId="0" fontId="5" fillId="17" borderId="32" xfId="4" applyFont="1" applyFill="1" applyBorder="1" applyAlignment="1">
      <alignment horizontal="left"/>
    </xf>
    <xf numFmtId="0" fontId="12" fillId="17" borderId="32" xfId="4" applyFont="1" applyFill="1" applyBorder="1" applyAlignment="1">
      <alignment horizontal="left"/>
    </xf>
    <xf numFmtId="0" fontId="6" fillId="17" borderId="42" xfId="0" applyFont="1" applyFill="1" applyBorder="1" applyAlignment="1">
      <alignment horizontal="center"/>
    </xf>
    <xf numFmtId="0" fontId="6" fillId="17" borderId="25" xfId="4" applyFont="1" applyFill="1" applyBorder="1" applyAlignment="1">
      <alignment horizontal="center"/>
    </xf>
    <xf numFmtId="164" fontId="5" fillId="17" borderId="5" xfId="0" applyNumberFormat="1" applyFont="1" applyFill="1" applyBorder="1" applyAlignment="1">
      <alignment horizontal="center"/>
    </xf>
    <xf numFmtId="0" fontId="6" fillId="17" borderId="24" xfId="4" applyFont="1" applyFill="1" applyBorder="1" applyAlignment="1">
      <alignment horizontal="center"/>
    </xf>
    <xf numFmtId="164" fontId="5" fillId="17" borderId="5" xfId="4" applyNumberFormat="1" applyFont="1" applyFill="1" applyBorder="1" applyAlignment="1">
      <alignment horizontal="center"/>
    </xf>
    <xf numFmtId="0" fontId="6" fillId="17" borderId="14" xfId="0" applyFont="1" applyFill="1" applyBorder="1" applyAlignment="1">
      <alignment horizontal="center"/>
    </xf>
    <xf numFmtId="0" fontId="5" fillId="17" borderId="46" xfId="4" applyFont="1" applyFill="1" applyBorder="1" applyAlignment="1">
      <alignment horizontal="center" vertical="center"/>
    </xf>
    <xf numFmtId="0" fontId="5" fillId="17" borderId="31" xfId="4" applyFont="1" applyFill="1" applyBorder="1" applyAlignment="1">
      <alignment horizontal="center" vertical="center"/>
    </xf>
    <xf numFmtId="0" fontId="5" fillId="17" borderId="75" xfId="4" applyFont="1" applyFill="1" applyBorder="1" applyAlignment="1">
      <alignment horizontal="left"/>
    </xf>
    <xf numFmtId="0" fontId="5" fillId="17" borderId="76" xfId="4" applyFont="1" applyFill="1" applyBorder="1" applyAlignment="1">
      <alignment horizontal="center" vertical="center"/>
    </xf>
    <xf numFmtId="0" fontId="5" fillId="17" borderId="77" xfId="4" applyFont="1" applyFill="1" applyBorder="1" applyAlignment="1">
      <alignment horizontal="center" vertical="center"/>
    </xf>
    <xf numFmtId="0" fontId="5" fillId="17" borderId="78" xfId="0" applyFont="1" applyFill="1" applyBorder="1" applyAlignment="1">
      <alignment horizontal="center" vertical="center"/>
    </xf>
    <xf numFmtId="0" fontId="5" fillId="17" borderId="90" xfId="4" applyFont="1" applyFill="1" applyBorder="1" applyAlignment="1">
      <alignment horizontal="center"/>
    </xf>
    <xf numFmtId="164" fontId="5" fillId="17" borderId="80" xfId="4" applyNumberFormat="1" applyFont="1" applyFill="1" applyBorder="1" applyAlignment="1">
      <alignment horizontal="center" vertical="center"/>
    </xf>
    <xf numFmtId="0" fontId="5" fillId="17" borderId="79" xfId="4" applyFont="1" applyFill="1" applyBorder="1" applyAlignment="1">
      <alignment horizontal="center"/>
    </xf>
    <xf numFmtId="164" fontId="5" fillId="17" borderId="81" xfId="4" applyNumberFormat="1" applyFont="1" applyFill="1" applyBorder="1" applyAlignment="1">
      <alignment horizontal="center" vertical="center"/>
    </xf>
    <xf numFmtId="0" fontId="5" fillId="17" borderId="81" xfId="4" applyFont="1" applyFill="1" applyBorder="1" applyAlignment="1">
      <alignment horizontal="center" vertical="center"/>
    </xf>
    <xf numFmtId="0" fontId="5" fillId="17" borderId="79" xfId="0" applyFont="1" applyFill="1" applyBorder="1" applyAlignment="1">
      <alignment horizontal="center"/>
    </xf>
    <xf numFmtId="4" fontId="8" fillId="0" borderId="45" xfId="0" applyNumberFormat="1" applyFont="1" applyBorder="1" applyAlignment="1">
      <alignment horizontal="right" vertical="top" wrapText="1"/>
    </xf>
    <xf numFmtId="4" fontId="8" fillId="0" borderId="73" xfId="0" applyNumberFormat="1" applyFont="1" applyBorder="1" applyAlignment="1">
      <alignment horizontal="left" vertical="top" wrapText="1"/>
    </xf>
    <xf numFmtId="4" fontId="16" fillId="9" borderId="12" xfId="0" applyNumberFormat="1" applyFont="1" applyFill="1" applyBorder="1" applyAlignment="1">
      <alignment horizontal="right" vertical="center"/>
    </xf>
    <xf numFmtId="0" fontId="0" fillId="0" borderId="36" xfId="0" applyFill="1" applyBorder="1"/>
    <xf numFmtId="0" fontId="5" fillId="14" borderId="0" xfId="0" applyFont="1" applyFill="1" applyBorder="1" applyAlignment="1">
      <alignment horizontal="left"/>
    </xf>
    <xf numFmtId="0" fontId="5" fillId="14" borderId="0" xfId="0" applyFont="1" applyFill="1" applyBorder="1" applyAlignment="1">
      <alignment horizontal="right"/>
    </xf>
    <xf numFmtId="0" fontId="0" fillId="14" borderId="0" xfId="0" applyFill="1" applyBorder="1"/>
    <xf numFmtId="0" fontId="3" fillId="14" borderId="0" xfId="5" applyFill="1" applyBorder="1"/>
    <xf numFmtId="0" fontId="3" fillId="14" borderId="0" xfId="5" applyFont="1" applyFill="1" applyBorder="1"/>
    <xf numFmtId="0" fontId="14" fillId="14" borderId="86" xfId="0" applyFont="1" applyFill="1" applyBorder="1" applyAlignment="1">
      <alignment horizontal="center" vertical="center" wrapText="1"/>
    </xf>
    <xf numFmtId="0" fontId="14" fillId="14" borderId="87" xfId="0" applyFont="1" applyFill="1" applyBorder="1" applyAlignment="1">
      <alignment horizontal="center" vertical="center" wrapText="1"/>
    </xf>
    <xf numFmtId="0" fontId="0" fillId="0" borderId="38" xfId="0" applyFill="1" applyBorder="1"/>
    <xf numFmtId="4" fontId="16" fillId="9" borderId="54" xfId="0" applyNumberFormat="1" applyFont="1" applyFill="1" applyBorder="1" applyAlignment="1">
      <alignment horizontal="right" vertical="center"/>
    </xf>
    <xf numFmtId="0" fontId="5" fillId="18" borderId="45" xfId="2" applyFont="1" applyFill="1" applyBorder="1" applyAlignment="1"/>
    <xf numFmtId="0" fontId="8" fillId="18" borderId="34" xfId="0" applyFont="1" applyFill="1" applyBorder="1" applyAlignment="1"/>
    <xf numFmtId="0" fontId="5" fillId="18" borderId="34" xfId="2" applyFont="1" applyFill="1" applyBorder="1" applyAlignment="1"/>
    <xf numFmtId="0" fontId="8" fillId="18" borderId="57" xfId="0" applyFont="1" applyFill="1" applyBorder="1"/>
    <xf numFmtId="0" fontId="14" fillId="18" borderId="26" xfId="0" applyFont="1" applyFill="1" applyBorder="1"/>
    <xf numFmtId="0" fontId="8" fillId="18" borderId="26" xfId="0" applyFont="1" applyFill="1" applyBorder="1"/>
    <xf numFmtId="0" fontId="14" fillId="18" borderId="76" xfId="0" applyFont="1" applyFill="1" applyBorder="1" applyAlignment="1">
      <alignment horizontal="center" vertical="center" wrapText="1"/>
    </xf>
    <xf numFmtId="0" fontId="14" fillId="18" borderId="83" xfId="0" applyFont="1" applyFill="1" applyBorder="1" applyAlignment="1">
      <alignment horizontal="center" vertical="center" wrapText="1"/>
    </xf>
    <xf numFmtId="0" fontId="39" fillId="14" borderId="87" xfId="0" applyFont="1" applyFill="1" applyBorder="1" applyAlignment="1">
      <alignment vertical="top" wrapText="1"/>
    </xf>
    <xf numFmtId="0" fontId="39" fillId="14" borderId="88" xfId="0" applyFont="1" applyFill="1" applyBorder="1" applyAlignment="1">
      <alignment vertical="top" wrapText="1"/>
    </xf>
    <xf numFmtId="0" fontId="39" fillId="18" borderId="76" xfId="0" applyFont="1" applyFill="1" applyBorder="1" applyAlignment="1">
      <alignment vertical="top" wrapText="1"/>
    </xf>
    <xf numFmtId="0" fontId="5" fillId="13" borderId="85" xfId="2" applyFont="1" applyFill="1" applyBorder="1" applyAlignment="1">
      <alignment horizontal="center" vertical="center" wrapText="1"/>
    </xf>
    <xf numFmtId="0" fontId="5" fillId="13" borderId="68" xfId="2" applyFont="1" applyFill="1" applyBorder="1" applyAlignment="1">
      <alignment horizontal="center" vertical="center" wrapText="1"/>
    </xf>
    <xf numFmtId="0" fontId="7" fillId="13" borderId="68" xfId="2" applyFont="1" applyFill="1" applyBorder="1" applyAlignment="1">
      <alignment horizontal="center" vertical="center" wrapText="1"/>
    </xf>
    <xf numFmtId="0" fontId="26" fillId="13" borderId="69" xfId="0" applyFont="1" applyFill="1" applyBorder="1" applyAlignment="1">
      <alignment horizontal="center" vertical="center" wrapText="1"/>
    </xf>
    <xf numFmtId="0" fontId="26" fillId="13" borderId="9" xfId="2" applyFont="1" applyFill="1" applyBorder="1" applyAlignment="1">
      <alignment horizontal="center"/>
    </xf>
    <xf numFmtId="0" fontId="26" fillId="13" borderId="8" xfId="2" applyFont="1" applyFill="1" applyBorder="1" applyAlignment="1">
      <alignment horizontal="center"/>
    </xf>
    <xf numFmtId="0" fontId="5" fillId="12" borderId="52" xfId="2" applyFont="1" applyFill="1" applyBorder="1" applyAlignment="1">
      <alignment horizontal="right"/>
    </xf>
    <xf numFmtId="0" fontId="5" fillId="12" borderId="27" xfId="2" applyFont="1" applyFill="1" applyBorder="1" applyAlignment="1">
      <alignment horizontal="right"/>
    </xf>
    <xf numFmtId="0" fontId="12" fillId="12" borderId="27" xfId="2" applyFont="1" applyFill="1" applyBorder="1" applyAlignment="1">
      <alignment horizontal="right"/>
    </xf>
    <xf numFmtId="0" fontId="12" fillId="12" borderId="51" xfId="2" applyFont="1" applyFill="1" applyBorder="1" applyAlignment="1">
      <alignment horizontal="right"/>
    </xf>
    <xf numFmtId="0" fontId="26" fillId="13" borderId="9" xfId="0" applyFont="1" applyFill="1" applyBorder="1" applyAlignment="1">
      <alignment horizontal="center"/>
    </xf>
    <xf numFmtId="0" fontId="26" fillId="13" borderId="8" xfId="0" applyFont="1" applyFill="1" applyBorder="1" applyAlignment="1">
      <alignment horizontal="center"/>
    </xf>
    <xf numFmtId="0" fontId="40" fillId="0" borderId="0" xfId="0" applyFont="1"/>
    <xf numFmtId="0" fontId="41" fillId="0" borderId="0" xfId="0" applyFont="1"/>
    <xf numFmtId="0" fontId="42" fillId="0" borderId="0" xfId="0" applyFont="1"/>
    <xf numFmtId="0" fontId="40" fillId="0" borderId="0" xfId="0" applyFont="1" applyFill="1"/>
    <xf numFmtId="0" fontId="41" fillId="0" borderId="0" xfId="0" applyFont="1" applyFill="1" applyBorder="1"/>
    <xf numFmtId="0" fontId="42" fillId="0" borderId="0" xfId="0" applyFont="1" applyFill="1" applyBorder="1"/>
    <xf numFmtId="0" fontId="43" fillId="0" borderId="0" xfId="0" applyFont="1" applyFill="1" applyBorder="1" applyAlignment="1">
      <alignment horizontal="right"/>
    </xf>
    <xf numFmtId="0" fontId="44" fillId="0" borderId="0" xfId="0" applyFont="1" applyFill="1" applyBorder="1"/>
    <xf numFmtId="0" fontId="45" fillId="0" borderId="0" xfId="0" applyFont="1" applyFill="1" applyBorder="1"/>
    <xf numFmtId="0" fontId="45" fillId="0" borderId="0" xfId="0" applyFont="1"/>
    <xf numFmtId="2" fontId="43" fillId="0" borderId="0" xfId="0" applyNumberFormat="1" applyFont="1" applyAlignment="1">
      <alignment horizontal="right"/>
    </xf>
    <xf numFmtId="0" fontId="45" fillId="0" borderId="0" xfId="0" applyFont="1" applyBorder="1"/>
    <xf numFmtId="0" fontId="43" fillId="3" borderId="32" xfId="0" applyFont="1" applyFill="1" applyBorder="1" applyAlignment="1">
      <alignment horizontal="center" wrapText="1"/>
    </xf>
    <xf numFmtId="4" fontId="43" fillId="3" borderId="32" xfId="0" applyNumberFormat="1" applyFont="1" applyFill="1" applyBorder="1" applyAlignment="1">
      <alignment horizontal="center" wrapText="1"/>
    </xf>
    <xf numFmtId="0" fontId="45" fillId="0" borderId="32" xfId="0" applyFont="1" applyBorder="1"/>
    <xf numFmtId="4" fontId="43" fillId="3" borderId="36" xfId="0" applyNumberFormat="1" applyFont="1" applyFill="1" applyBorder="1" applyAlignment="1">
      <alignment horizontal="center" wrapText="1"/>
    </xf>
    <xf numFmtId="1" fontId="43" fillId="3" borderId="36" xfId="0" applyNumberFormat="1" applyFont="1" applyFill="1" applyBorder="1" applyAlignment="1">
      <alignment horizontal="center" wrapText="1"/>
    </xf>
    <xf numFmtId="0" fontId="45" fillId="0" borderId="36" xfId="0" applyFont="1" applyBorder="1"/>
    <xf numFmtId="0" fontId="45" fillId="3" borderId="36" xfId="0" applyFont="1" applyFill="1" applyBorder="1" applyAlignment="1">
      <alignment horizontal="center"/>
    </xf>
    <xf numFmtId="4" fontId="45" fillId="3" borderId="36" xfId="0" applyNumberFormat="1" applyFont="1" applyFill="1" applyBorder="1"/>
    <xf numFmtId="2" fontId="45" fillId="3" borderId="36" xfId="0" applyNumberFormat="1" applyFont="1" applyFill="1" applyBorder="1" applyAlignment="1">
      <alignment horizontal="center"/>
    </xf>
    <xf numFmtId="0" fontId="43" fillId="3" borderId="36" xfId="0" applyFont="1" applyFill="1" applyBorder="1" applyAlignment="1">
      <alignment horizontal="center" wrapText="1"/>
    </xf>
    <xf numFmtId="2" fontId="43" fillId="3" borderId="36" xfId="0" applyNumberFormat="1" applyFont="1" applyFill="1" applyBorder="1" applyAlignment="1">
      <alignment horizontal="center" wrapText="1"/>
    </xf>
    <xf numFmtId="0" fontId="43" fillId="3" borderId="36" xfId="0" applyFont="1" applyFill="1" applyBorder="1" applyAlignment="1">
      <alignment horizontal="center"/>
    </xf>
    <xf numFmtId="2" fontId="43" fillId="3" borderId="36" xfId="0" applyNumberFormat="1" applyFont="1" applyFill="1" applyBorder="1" applyAlignment="1">
      <alignment horizontal="center" vertical="center"/>
    </xf>
    <xf numFmtId="2" fontId="43" fillId="3" borderId="36" xfId="0" applyNumberFormat="1" applyFont="1" applyFill="1" applyBorder="1" applyAlignment="1">
      <alignment horizontal="center" vertical="center" wrapText="1"/>
    </xf>
    <xf numFmtId="2" fontId="40" fillId="3" borderId="36" xfId="0" applyNumberFormat="1" applyFont="1" applyFill="1" applyBorder="1" applyAlignment="1">
      <alignment horizontal="center" wrapText="1"/>
    </xf>
    <xf numFmtId="0" fontId="44" fillId="0" borderId="0" xfId="0" applyFont="1"/>
    <xf numFmtId="0" fontId="45" fillId="0" borderId="0" xfId="0" applyFont="1" applyAlignment="1">
      <alignment vertical="center"/>
    </xf>
    <xf numFmtId="1" fontId="45" fillId="0" borderId="0" xfId="0" applyNumberFormat="1" applyFont="1"/>
    <xf numFmtId="0" fontId="47" fillId="0" borderId="0" xfId="0" applyFont="1"/>
    <xf numFmtId="0" fontId="48" fillId="14" borderId="5" xfId="0" applyFont="1" applyFill="1" applyBorder="1" applyAlignment="1">
      <alignment horizontal="center" vertical="center" wrapText="1"/>
    </xf>
    <xf numFmtId="0" fontId="48" fillId="14" borderId="0" xfId="0" applyFont="1" applyFill="1" applyBorder="1" applyAlignment="1">
      <alignment horizontal="center" vertical="center" wrapText="1"/>
    </xf>
    <xf numFmtId="0" fontId="48" fillId="14" borderId="9" xfId="0" applyFont="1" applyFill="1" applyBorder="1" applyAlignment="1">
      <alignment horizontal="center" vertical="center" wrapText="1"/>
    </xf>
    <xf numFmtId="0" fontId="48" fillId="14" borderId="29" xfId="0" applyFont="1" applyFill="1" applyBorder="1" applyAlignment="1">
      <alignment horizontal="center" vertical="center" wrapText="1"/>
    </xf>
    <xf numFmtId="0" fontId="21" fillId="0" borderId="0" xfId="0" applyFont="1"/>
    <xf numFmtId="2" fontId="5" fillId="0" borderId="20" xfId="3" applyNumberFormat="1" applyFont="1" applyBorder="1"/>
    <xf numFmtId="2" fontId="5" fillId="0" borderId="25" xfId="3" applyNumberFormat="1" applyFont="1" applyBorder="1"/>
    <xf numFmtId="2" fontId="5" fillId="0" borderId="11" xfId="3" applyNumberFormat="1" applyFont="1" applyBorder="1"/>
    <xf numFmtId="2" fontId="13" fillId="0" borderId="25" xfId="3" applyNumberFormat="1" applyFont="1" applyBorder="1"/>
    <xf numFmtId="2" fontId="13" fillId="0" borderId="20" xfId="3" applyNumberFormat="1" applyFont="1" applyBorder="1"/>
    <xf numFmtId="2" fontId="13" fillId="0" borderId="37" xfId="3" applyNumberFormat="1" applyFont="1" applyBorder="1"/>
    <xf numFmtId="2" fontId="13" fillId="0" borderId="31" xfId="3" applyNumberFormat="1" applyFont="1" applyBorder="1"/>
    <xf numFmtId="2" fontId="12" fillId="0" borderId="19" xfId="4" applyNumberFormat="1" applyFont="1" applyFill="1" applyBorder="1" applyAlignment="1">
      <alignment horizontal="right"/>
    </xf>
    <xf numFmtId="2" fontId="12" fillId="0" borderId="40" xfId="4" applyNumberFormat="1" applyFont="1" applyBorder="1" applyAlignment="1">
      <alignment horizontal="right"/>
    </xf>
    <xf numFmtId="2" fontId="12" fillId="0" borderId="31" xfId="4" applyNumberFormat="1" applyFont="1" applyBorder="1" applyAlignment="1">
      <alignment horizontal="right"/>
    </xf>
    <xf numFmtId="0" fontId="8" fillId="3" borderId="32" xfId="0" applyFont="1" applyFill="1" applyBorder="1" applyAlignment="1">
      <alignment horizontal="left" vertical="top" wrapText="1"/>
    </xf>
    <xf numFmtId="4" fontId="8" fillId="3" borderId="32" xfId="0" applyNumberFormat="1" applyFont="1" applyFill="1" applyBorder="1" applyAlignment="1">
      <alignment horizontal="right" vertical="top" wrapText="1"/>
    </xf>
    <xf numFmtId="0" fontId="12" fillId="3" borderId="4" xfId="4" applyFont="1" applyFill="1" applyBorder="1" applyAlignment="1">
      <alignment horizontal="center"/>
    </xf>
    <xf numFmtId="0" fontId="12" fillId="3" borderId="4" xfId="4" applyFont="1" applyFill="1" applyBorder="1" applyAlignment="1"/>
    <xf numFmtId="2" fontId="12" fillId="0" borderId="0" xfId="4" applyNumberFormat="1" applyFont="1" applyBorder="1" applyAlignment="1">
      <alignment horizontal="right"/>
    </xf>
    <xf numFmtId="164" fontId="12" fillId="0" borderId="5" xfId="4" applyNumberFormat="1" applyFont="1" applyBorder="1" applyAlignment="1">
      <alignment horizontal="right"/>
    </xf>
    <xf numFmtId="0" fontId="12" fillId="0" borderId="40" xfId="4" applyFont="1" applyBorder="1" applyAlignment="1">
      <alignment horizontal="right"/>
    </xf>
    <xf numFmtId="1" fontId="12" fillId="0" borderId="14" xfId="4" applyNumberFormat="1" applyFont="1" applyBorder="1" applyAlignment="1">
      <alignment horizontal="right"/>
    </xf>
    <xf numFmtId="2" fontId="12" fillId="0" borderId="42" xfId="4" applyNumberFormat="1" applyFont="1" applyBorder="1" applyAlignment="1">
      <alignment horizontal="right"/>
    </xf>
    <xf numFmtId="0" fontId="8" fillId="0" borderId="36" xfId="0" applyFont="1" applyFill="1" applyBorder="1"/>
    <xf numFmtId="0" fontId="5" fillId="3" borderId="38" xfId="1" applyFont="1" applyFill="1" applyBorder="1" applyAlignment="1">
      <alignment vertical="center"/>
    </xf>
    <xf numFmtId="1" fontId="7" fillId="3" borderId="38" xfId="1" applyNumberFormat="1" applyFont="1" applyFill="1" applyBorder="1"/>
    <xf numFmtId="2" fontId="7" fillId="3" borderId="38" xfId="1" applyNumberFormat="1" applyFont="1" applyFill="1" applyBorder="1"/>
    <xf numFmtId="1" fontId="5" fillId="3" borderId="38" xfId="1" applyNumberFormat="1" applyFont="1" applyFill="1" applyBorder="1"/>
    <xf numFmtId="2" fontId="5" fillId="3" borderId="38" xfId="1" applyNumberFormat="1" applyFont="1" applyFill="1" applyBorder="1"/>
    <xf numFmtId="2" fontId="7" fillId="3" borderId="38" xfId="1" applyNumberFormat="1" applyFont="1" applyFill="1" applyBorder="1" applyAlignment="1">
      <alignment horizontal="right"/>
    </xf>
    <xf numFmtId="2" fontId="7" fillId="3" borderId="37" xfId="1" applyNumberFormat="1" applyFont="1" applyFill="1" applyBorder="1" applyAlignment="1">
      <alignment horizontal="right"/>
    </xf>
    <xf numFmtId="2" fontId="3" fillId="0" borderId="57" xfId="1" applyNumberFormat="1" applyBorder="1"/>
    <xf numFmtId="2" fontId="3" fillId="0" borderId="22" xfId="1" applyNumberFormat="1" applyBorder="1"/>
    <xf numFmtId="0" fontId="12" fillId="3" borderId="22" xfId="4" applyFont="1" applyFill="1" applyBorder="1" applyAlignment="1">
      <alignment horizontal="center"/>
    </xf>
    <xf numFmtId="0" fontId="12" fillId="0" borderId="28" xfId="4" applyFont="1" applyFill="1" applyBorder="1" applyAlignment="1">
      <alignment horizontal="right"/>
    </xf>
    <xf numFmtId="1" fontId="12" fillId="0" borderId="38" xfId="4" applyNumberFormat="1" applyFont="1" applyFill="1" applyBorder="1" applyAlignment="1">
      <alignment horizontal="right"/>
    </xf>
    <xf numFmtId="0" fontId="12" fillId="0" borderId="25" xfId="4" applyFont="1" applyFill="1" applyBorder="1" applyAlignment="1"/>
    <xf numFmtId="0" fontId="12" fillId="0" borderId="26" xfId="4" applyFont="1" applyFill="1" applyBorder="1" applyAlignment="1">
      <alignment horizontal="right"/>
    </xf>
    <xf numFmtId="0" fontId="12" fillId="0" borderId="38" xfId="4" applyFont="1" applyFill="1" applyBorder="1" applyAlignment="1">
      <alignment horizontal="right"/>
    </xf>
    <xf numFmtId="0" fontId="12" fillId="0" borderId="37" xfId="4" applyFont="1" applyFill="1" applyBorder="1" applyAlignment="1">
      <alignment horizontal="right"/>
    </xf>
    <xf numFmtId="0" fontId="12" fillId="0" borderId="22" xfId="4" applyFont="1" applyFill="1" applyBorder="1" applyAlignment="1">
      <alignment horizontal="right"/>
    </xf>
    <xf numFmtId="0" fontId="12" fillId="0" borderId="26" xfId="4" applyFont="1" applyFill="1" applyBorder="1" applyAlignment="1"/>
    <xf numFmtId="164" fontId="12" fillId="0" borderId="37" xfId="4" applyNumberFormat="1" applyFont="1" applyFill="1" applyBorder="1" applyAlignment="1"/>
    <xf numFmtId="0" fontId="12" fillId="0" borderId="24" xfId="4" applyFont="1" applyFill="1" applyBorder="1" applyAlignment="1">
      <alignment horizontal="right"/>
    </xf>
    <xf numFmtId="0" fontId="12" fillId="0" borderId="24" xfId="4" applyFont="1" applyBorder="1" applyAlignment="1">
      <alignment horizontal="right"/>
    </xf>
    <xf numFmtId="0" fontId="12" fillId="0" borderId="23" xfId="4" applyFont="1" applyBorder="1" applyAlignment="1">
      <alignment horizontal="right"/>
    </xf>
    <xf numFmtId="0" fontId="12" fillId="0" borderId="28" xfId="4" applyFont="1" applyBorder="1" applyAlignment="1">
      <alignment horizontal="right"/>
    </xf>
    <xf numFmtId="0" fontId="12" fillId="3" borderId="17" xfId="4" applyFont="1" applyFill="1" applyBorder="1" applyAlignment="1">
      <alignment horizontal="center"/>
    </xf>
    <xf numFmtId="0" fontId="12" fillId="0" borderId="21" xfId="4" applyFont="1" applyFill="1" applyBorder="1" applyAlignment="1"/>
    <xf numFmtId="164" fontId="12" fillId="0" borderId="31" xfId="4" applyNumberFormat="1" applyFont="1" applyFill="1" applyBorder="1" applyAlignment="1"/>
    <xf numFmtId="0" fontId="12" fillId="0" borderId="19" xfId="4" applyFont="1" applyFill="1" applyBorder="1" applyAlignment="1">
      <alignment horizontal="right"/>
    </xf>
    <xf numFmtId="164" fontId="12" fillId="0" borderId="18" xfId="4" applyNumberFormat="1" applyFont="1" applyBorder="1" applyAlignment="1">
      <alignment horizontal="right"/>
    </xf>
    <xf numFmtId="2" fontId="12" fillId="0" borderId="26" xfId="4" applyNumberFormat="1" applyFont="1" applyBorder="1" applyAlignment="1">
      <alignment horizontal="right"/>
    </xf>
    <xf numFmtId="2" fontId="12" fillId="0" borderId="21" xfId="4" applyNumberFormat="1" applyFont="1" applyBorder="1" applyAlignment="1">
      <alignment horizontal="right"/>
    </xf>
    <xf numFmtId="2" fontId="12" fillId="0" borderId="38" xfId="4" applyNumberFormat="1" applyFont="1" applyBorder="1" applyAlignment="1">
      <alignment horizontal="right"/>
    </xf>
    <xf numFmtId="49" fontId="5" fillId="0" borderId="37" xfId="3" applyNumberFormat="1" applyFont="1" applyBorder="1" applyAlignment="1">
      <alignment vertical="center" wrapText="1"/>
    </xf>
    <xf numFmtId="49" fontId="5" fillId="0" borderId="31" xfId="3" applyNumberFormat="1" applyFont="1" applyBorder="1" applyAlignment="1">
      <alignment vertical="center" wrapText="1"/>
    </xf>
    <xf numFmtId="2" fontId="5" fillId="0" borderId="20" xfId="3" applyNumberFormat="1" applyFont="1" applyBorder="1" applyAlignment="1">
      <alignment horizontal="right"/>
    </xf>
    <xf numFmtId="4" fontId="8" fillId="3" borderId="32" xfId="0" applyNumberFormat="1" applyFont="1" applyFill="1" applyBorder="1" applyAlignment="1">
      <alignment horizontal="left" vertical="top" wrapText="1"/>
    </xf>
    <xf numFmtId="49" fontId="5" fillId="0" borderId="42" xfId="3" applyNumberFormat="1" applyFont="1" applyBorder="1" applyAlignment="1">
      <alignment vertical="center" wrapText="1"/>
    </xf>
    <xf numFmtId="2" fontId="13" fillId="0" borderId="15" xfId="3" applyNumberFormat="1" applyFont="1" applyBorder="1"/>
    <xf numFmtId="2" fontId="13" fillId="0" borderId="42" xfId="3" applyNumberFormat="1" applyFont="1" applyBorder="1"/>
    <xf numFmtId="49" fontId="13" fillId="0" borderId="21" xfId="3" applyNumberFormat="1" applyFont="1" applyBorder="1"/>
    <xf numFmtId="4" fontId="13" fillId="0" borderId="37" xfId="3" applyNumberFormat="1" applyFont="1" applyBorder="1"/>
    <xf numFmtId="4" fontId="13" fillId="0" borderId="31" xfId="3" applyNumberFormat="1" applyFont="1" applyBorder="1"/>
    <xf numFmtId="0" fontId="31" fillId="0" borderId="27" xfId="4" applyFont="1" applyBorder="1" applyAlignment="1">
      <alignment wrapText="1"/>
    </xf>
    <xf numFmtId="0" fontId="31" fillId="0" borderId="0" xfId="4" applyFont="1" applyBorder="1" applyAlignment="1">
      <alignment wrapText="1"/>
    </xf>
    <xf numFmtId="49" fontId="13" fillId="0" borderId="0" xfId="3" applyNumberFormat="1" applyFont="1" applyBorder="1"/>
    <xf numFmtId="4" fontId="13" fillId="0" borderId="42" xfId="3" applyNumberFormat="1" applyFont="1" applyBorder="1"/>
    <xf numFmtId="49" fontId="16" fillId="0" borderId="21" xfId="0" applyNumberFormat="1" applyFont="1" applyBorder="1"/>
    <xf numFmtId="2" fontId="16" fillId="0" borderId="38" xfId="0" applyNumberFormat="1" applyFont="1" applyBorder="1"/>
    <xf numFmtId="4" fontId="16" fillId="0" borderId="37" xfId="0" applyNumberFormat="1" applyFont="1" applyBorder="1"/>
    <xf numFmtId="2" fontId="16" fillId="0" borderId="32" xfId="0" applyNumberFormat="1" applyFont="1" applyBorder="1"/>
    <xf numFmtId="4" fontId="16" fillId="0" borderId="31" xfId="0" applyNumberFormat="1" applyFont="1" applyBorder="1"/>
    <xf numFmtId="4" fontId="8" fillId="0" borderId="36" xfId="0" applyNumberFormat="1" applyFont="1" applyBorder="1" applyAlignment="1">
      <alignment horizontal="left" vertical="top" wrapText="1"/>
    </xf>
    <xf numFmtId="49" fontId="5" fillId="0" borderId="46" xfId="3" applyNumberFormat="1" applyFont="1" applyBorder="1" applyAlignment="1">
      <alignment vertical="center" wrapText="1"/>
    </xf>
    <xf numFmtId="2" fontId="5" fillId="0" borderId="38" xfId="3" applyNumberFormat="1" applyFont="1" applyBorder="1" applyAlignment="1">
      <alignment horizontal="right"/>
    </xf>
    <xf numFmtId="2" fontId="51" fillId="3" borderId="36" xfId="1" applyNumberFormat="1" applyFont="1" applyFill="1" applyBorder="1"/>
    <xf numFmtId="49" fontId="13" fillId="0" borderId="37" xfId="3" applyNumberFormat="1" applyFont="1" applyBorder="1"/>
    <xf numFmtId="2" fontId="5" fillId="0" borderId="24" xfId="3" applyNumberFormat="1" applyFont="1" applyBorder="1"/>
    <xf numFmtId="2" fontId="13" fillId="0" borderId="38" xfId="3" applyNumberFormat="1" applyFont="1" applyBorder="1"/>
    <xf numFmtId="164" fontId="12" fillId="0" borderId="42" xfId="4" applyNumberFormat="1" applyFont="1" applyFill="1" applyBorder="1" applyAlignment="1">
      <alignment horizontal="right"/>
    </xf>
    <xf numFmtId="2" fontId="12" fillId="0" borderId="14" xfId="4" applyNumberFormat="1" applyFont="1" applyBorder="1" applyAlignment="1">
      <alignment horizontal="right"/>
    </xf>
    <xf numFmtId="0" fontId="21" fillId="0" borderId="24" xfId="0" applyFont="1" applyFill="1" applyBorder="1" applyAlignment="1">
      <alignment horizontal="right" wrapText="1"/>
    </xf>
    <xf numFmtId="0" fontId="21" fillId="0" borderId="38" xfId="0" applyFont="1" applyFill="1" applyBorder="1" applyAlignment="1">
      <alignment horizontal="right" wrapText="1"/>
    </xf>
    <xf numFmtId="2" fontId="21" fillId="0" borderId="37" xfId="0" applyNumberFormat="1" applyFont="1" applyFill="1" applyBorder="1" applyAlignment="1">
      <alignment horizontal="right" wrapText="1"/>
    </xf>
    <xf numFmtId="0" fontId="21" fillId="0" borderId="19" xfId="0" applyFont="1" applyFill="1" applyBorder="1" applyAlignment="1">
      <alignment horizontal="right" wrapText="1"/>
    </xf>
    <xf numFmtId="0" fontId="21" fillId="0" borderId="32" xfId="0" applyFont="1" applyFill="1" applyBorder="1" applyAlignment="1">
      <alignment horizontal="right" wrapText="1"/>
    </xf>
    <xf numFmtId="0" fontId="21" fillId="0" borderId="31" xfId="0" applyFont="1" applyFill="1" applyBorder="1" applyAlignment="1">
      <alignment horizontal="right" wrapText="1"/>
    </xf>
    <xf numFmtId="164" fontId="12" fillId="0" borderId="37" xfId="4" applyNumberFormat="1" applyFont="1" applyFill="1" applyBorder="1" applyAlignment="1">
      <alignment horizontal="right"/>
    </xf>
    <xf numFmtId="4" fontId="12" fillId="0" borderId="24" xfId="4" applyNumberFormat="1" applyFont="1" applyFill="1" applyBorder="1" applyAlignment="1">
      <alignment horizontal="right"/>
    </xf>
    <xf numFmtId="4" fontId="12" fillId="0" borderId="26" xfId="4" applyNumberFormat="1" applyFont="1" applyBorder="1" applyAlignment="1">
      <alignment horizontal="right"/>
    </xf>
    <xf numFmtId="4" fontId="12" fillId="0" borderId="24" xfId="4" applyNumberFormat="1" applyFont="1" applyBorder="1" applyAlignment="1">
      <alignment horizontal="right"/>
    </xf>
    <xf numFmtId="4" fontId="12" fillId="0" borderId="23" xfId="4" applyNumberFormat="1" applyFont="1" applyBorder="1" applyAlignment="1">
      <alignment horizontal="right"/>
    </xf>
    <xf numFmtId="4" fontId="12" fillId="0" borderId="28" xfId="4" applyNumberFormat="1" applyFont="1" applyBorder="1" applyAlignment="1">
      <alignment horizontal="right"/>
    </xf>
    <xf numFmtId="4" fontId="12" fillId="0" borderId="38" xfId="4" applyNumberFormat="1" applyFont="1" applyBorder="1" applyAlignment="1">
      <alignment horizontal="right"/>
    </xf>
    <xf numFmtId="4" fontId="12" fillId="0" borderId="14" xfId="4" applyNumberFormat="1" applyFont="1" applyFill="1" applyBorder="1" applyAlignment="1">
      <alignment horizontal="right"/>
    </xf>
    <xf numFmtId="4" fontId="12" fillId="0" borderId="31" xfId="4" applyNumberFormat="1" applyFont="1" applyBorder="1" applyAlignment="1">
      <alignment horizontal="right"/>
    </xf>
    <xf numFmtId="4" fontId="12" fillId="0" borderId="19" xfId="4" applyNumberFormat="1" applyFont="1" applyBorder="1" applyAlignment="1">
      <alignment horizontal="right"/>
    </xf>
    <xf numFmtId="4" fontId="12" fillId="0" borderId="18" xfId="4" applyNumberFormat="1" applyFont="1" applyBorder="1" applyAlignment="1">
      <alignment horizontal="right"/>
    </xf>
    <xf numFmtId="4" fontId="12" fillId="0" borderId="7" xfId="4" applyNumberFormat="1" applyFont="1" applyBorder="1" applyAlignment="1">
      <alignment horizontal="right"/>
    </xf>
    <xf numFmtId="4" fontId="12" fillId="0" borderId="32" xfId="4" applyNumberFormat="1" applyFont="1" applyBorder="1" applyAlignment="1">
      <alignment horizontal="right"/>
    </xf>
    <xf numFmtId="164" fontId="12" fillId="0" borderId="26" xfId="4" applyNumberFormat="1" applyFont="1" applyBorder="1" applyAlignment="1">
      <alignment horizontal="right"/>
    </xf>
    <xf numFmtId="164" fontId="12" fillId="0" borderId="23" xfId="4" applyNumberFormat="1" applyFont="1" applyBorder="1" applyAlignment="1">
      <alignment horizontal="right"/>
    </xf>
    <xf numFmtId="164" fontId="12" fillId="0" borderId="32" xfId="4" applyNumberFormat="1" applyFont="1" applyBorder="1" applyAlignment="1">
      <alignment horizontal="right"/>
    </xf>
    <xf numFmtId="2" fontId="12" fillId="0" borderId="23" xfId="4" applyNumberFormat="1" applyFont="1" applyBorder="1" applyAlignment="1">
      <alignment horizontal="right"/>
    </xf>
    <xf numFmtId="2" fontId="12" fillId="0" borderId="7" xfId="4" applyNumberFormat="1" applyFont="1" applyBorder="1" applyAlignment="1">
      <alignment horizontal="right"/>
    </xf>
    <xf numFmtId="2" fontId="12" fillId="0" borderId="32" xfId="4" applyNumberFormat="1" applyFont="1" applyBorder="1" applyAlignment="1">
      <alignment horizontal="right"/>
    </xf>
    <xf numFmtId="2" fontId="12" fillId="0" borderId="18" xfId="4" applyNumberFormat="1" applyFont="1" applyBorder="1" applyAlignment="1">
      <alignment horizontal="right"/>
    </xf>
    <xf numFmtId="2" fontId="12" fillId="0" borderId="25" xfId="4" applyNumberFormat="1" applyFont="1" applyFill="1" applyBorder="1" applyAlignment="1"/>
    <xf numFmtId="2" fontId="12" fillId="0" borderId="25" xfId="4" applyNumberFormat="1" applyFont="1" applyFill="1" applyBorder="1" applyAlignment="1">
      <alignment horizontal="right"/>
    </xf>
    <xf numFmtId="2" fontId="12" fillId="0" borderId="23" xfId="4" applyNumberFormat="1" applyFont="1" applyFill="1" applyBorder="1" applyAlignment="1">
      <alignment horizontal="right"/>
    </xf>
    <xf numFmtId="2" fontId="12" fillId="0" borderId="22" xfId="4" applyNumberFormat="1" applyFont="1" applyFill="1" applyBorder="1" applyAlignment="1">
      <alignment horizontal="right"/>
    </xf>
    <xf numFmtId="0" fontId="12" fillId="0" borderId="26" xfId="4" applyFont="1" applyBorder="1" applyAlignment="1">
      <alignment horizontal="right"/>
    </xf>
    <xf numFmtId="0" fontId="12" fillId="0" borderId="37" xfId="4" applyFont="1" applyBorder="1" applyAlignment="1">
      <alignment horizontal="right"/>
    </xf>
    <xf numFmtId="0" fontId="12" fillId="0" borderId="38" xfId="4" applyFont="1" applyBorder="1" applyAlignment="1">
      <alignment horizontal="right"/>
    </xf>
    <xf numFmtId="0" fontId="12" fillId="3" borderId="8" xfId="4" applyFont="1" applyFill="1" applyBorder="1" applyAlignment="1">
      <alignment horizontal="center"/>
    </xf>
    <xf numFmtId="0" fontId="12" fillId="0" borderId="9" xfId="4" applyFont="1" applyFill="1" applyBorder="1" applyAlignment="1">
      <alignment horizontal="right"/>
    </xf>
    <xf numFmtId="0" fontId="12" fillId="0" borderId="0" xfId="4" applyFont="1" applyFill="1" applyBorder="1" applyAlignment="1"/>
    <xf numFmtId="164" fontId="12" fillId="0" borderId="42" xfId="4" applyNumberFormat="1" applyFont="1" applyFill="1" applyBorder="1" applyAlignment="1"/>
    <xf numFmtId="0" fontId="12" fillId="0" borderId="13" xfId="4" applyFont="1" applyFill="1" applyBorder="1" applyAlignment="1">
      <alignment horizontal="right"/>
    </xf>
    <xf numFmtId="0" fontId="12" fillId="0" borderId="9" xfId="4" applyFont="1" applyBorder="1" applyAlignment="1">
      <alignment horizontal="right"/>
    </xf>
    <xf numFmtId="0" fontId="12" fillId="0" borderId="13" xfId="4" applyFont="1" applyBorder="1" applyAlignment="1">
      <alignment horizontal="right"/>
    </xf>
    <xf numFmtId="0" fontId="12" fillId="0" borderId="43" xfId="4" applyFont="1" applyBorder="1" applyAlignment="1">
      <alignment horizontal="right"/>
    </xf>
    <xf numFmtId="0" fontId="12" fillId="0" borderId="44" xfId="4" applyFont="1" applyBorder="1" applyAlignment="1">
      <alignment horizontal="right"/>
    </xf>
    <xf numFmtId="0" fontId="12" fillId="0" borderId="47" xfId="4" applyFont="1" applyBorder="1" applyAlignment="1">
      <alignment horizontal="right"/>
    </xf>
    <xf numFmtId="4" fontId="12" fillId="0" borderId="0" xfId="4" applyNumberFormat="1" applyFont="1" applyBorder="1" applyAlignment="1">
      <alignment horizontal="right"/>
    </xf>
    <xf numFmtId="4" fontId="12" fillId="0" borderId="14" xfId="4" applyNumberFormat="1" applyFont="1" applyBorder="1" applyAlignment="1">
      <alignment horizontal="right"/>
    </xf>
    <xf numFmtId="4" fontId="12" fillId="0" borderId="5" xfId="4" applyNumberFormat="1" applyFont="1" applyBorder="1" applyAlignment="1">
      <alignment horizontal="right"/>
    </xf>
    <xf numFmtId="4" fontId="12" fillId="0" borderId="6" xfId="4" applyNumberFormat="1" applyFont="1" applyBorder="1" applyAlignment="1">
      <alignment horizontal="right"/>
    </xf>
    <xf numFmtId="4" fontId="12" fillId="0" borderId="40" xfId="4" applyNumberFormat="1" applyFont="1" applyBorder="1" applyAlignment="1">
      <alignment horizontal="right"/>
    </xf>
    <xf numFmtId="164" fontId="12" fillId="0" borderId="0" xfId="4" applyNumberFormat="1" applyFont="1" applyFill="1" applyBorder="1" applyAlignment="1">
      <alignment horizontal="right"/>
    </xf>
    <xf numFmtId="166" fontId="8" fillId="0" borderId="36" xfId="0" applyNumberFormat="1" applyFont="1" applyBorder="1" applyAlignment="1">
      <alignment horizontal="left" vertical="top" wrapText="1"/>
    </xf>
    <xf numFmtId="49" fontId="5" fillId="3" borderId="32" xfId="3" applyNumberFormat="1" applyFont="1" applyFill="1" applyBorder="1"/>
    <xf numFmtId="49" fontId="5" fillId="3" borderId="38" xfId="3" applyNumberFormat="1" applyFont="1" applyFill="1" applyBorder="1"/>
    <xf numFmtId="0" fontId="5" fillId="0" borderId="37" xfId="3" applyFont="1" applyBorder="1"/>
    <xf numFmtId="49" fontId="5" fillId="0" borderId="31" xfId="3" applyNumberFormat="1" applyFont="1" applyBorder="1"/>
    <xf numFmtId="49" fontId="5" fillId="0" borderId="37" xfId="3" applyNumberFormat="1" applyFont="1" applyBorder="1"/>
    <xf numFmtId="0" fontId="8" fillId="3" borderId="32" xfId="0" applyFont="1" applyFill="1" applyBorder="1" applyAlignment="1">
      <alignment horizontal="left" vertical="top" wrapText="1"/>
    </xf>
    <xf numFmtId="0" fontId="8" fillId="3" borderId="32" xfId="0" applyFont="1" applyFill="1" applyBorder="1" applyAlignment="1">
      <alignment horizontal="left" vertical="top" wrapText="1"/>
    </xf>
    <xf numFmtId="2" fontId="12" fillId="0" borderId="5" xfId="0" applyNumberFormat="1" applyFont="1" applyBorder="1"/>
    <xf numFmtId="2" fontId="12" fillId="0" borderId="18" xfId="0" applyNumberFormat="1" applyFont="1" applyBorder="1"/>
    <xf numFmtId="49" fontId="13" fillId="0" borderId="31" xfId="3" applyNumberFormat="1" applyFont="1" applyBorder="1"/>
    <xf numFmtId="2" fontId="13" fillId="0" borderId="32" xfId="3" applyNumberFormat="1" applyFont="1" applyBorder="1"/>
    <xf numFmtId="0" fontId="3" fillId="0" borderId="91" xfId="4" applyFont="1" applyFill="1" applyBorder="1" applyAlignment="1">
      <alignment horizontal="right"/>
    </xf>
    <xf numFmtId="0" fontId="3" fillId="0" borderId="26" xfId="4" applyFont="1" applyFill="1" applyBorder="1" applyAlignment="1">
      <alignment horizontal="right"/>
    </xf>
    <xf numFmtId="0" fontId="3" fillId="0" borderId="38" xfId="4" applyFont="1" applyFill="1" applyBorder="1" applyAlignment="1">
      <alignment horizontal="right"/>
    </xf>
    <xf numFmtId="0" fontId="3" fillId="0" borderId="37" xfId="4" applyFont="1" applyFill="1" applyBorder="1" applyAlignment="1">
      <alignment horizontal="right"/>
    </xf>
    <xf numFmtId="2" fontId="3" fillId="0" borderId="38" xfId="4" applyNumberFormat="1" applyFont="1" applyFill="1" applyBorder="1" applyAlignment="1">
      <alignment horizontal="right"/>
    </xf>
    <xf numFmtId="0" fontId="3" fillId="0" borderId="24" xfId="4" applyFont="1" applyFill="1" applyBorder="1" applyAlignment="1">
      <alignment horizontal="right"/>
    </xf>
    <xf numFmtId="2" fontId="3" fillId="0" borderId="26" xfId="4" applyNumberFormat="1" applyFont="1" applyBorder="1" applyAlignment="1">
      <alignment horizontal="right"/>
    </xf>
    <xf numFmtId="0" fontId="3" fillId="0" borderId="24" xfId="4" applyFont="1" applyBorder="1" applyAlignment="1">
      <alignment horizontal="right"/>
    </xf>
    <xf numFmtId="0" fontId="3" fillId="0" borderId="23" xfId="4" applyFont="1" applyBorder="1" applyAlignment="1">
      <alignment horizontal="right"/>
    </xf>
    <xf numFmtId="0" fontId="3" fillId="0" borderId="38" xfId="4" applyFont="1" applyBorder="1" applyAlignment="1">
      <alignment horizontal="right"/>
    </xf>
    <xf numFmtId="0" fontId="3" fillId="0" borderId="37" xfId="4" applyFont="1" applyBorder="1" applyAlignment="1">
      <alignment horizontal="right"/>
    </xf>
    <xf numFmtId="0" fontId="3" fillId="0" borderId="31" xfId="4" applyFont="1" applyFill="1" applyBorder="1" applyAlignment="1">
      <alignment horizontal="right"/>
    </xf>
    <xf numFmtId="0" fontId="3" fillId="0" borderId="17" xfId="4" applyFont="1" applyFill="1" applyBorder="1" applyAlignment="1">
      <alignment horizontal="right"/>
    </xf>
    <xf numFmtId="0" fontId="3" fillId="0" borderId="21" xfId="4" applyFont="1" applyFill="1" applyBorder="1" applyAlignment="1">
      <alignment horizontal="right"/>
    </xf>
    <xf numFmtId="0" fontId="3" fillId="0" borderId="32" xfId="4" applyFont="1" applyFill="1" applyBorder="1" applyAlignment="1">
      <alignment horizontal="right"/>
    </xf>
    <xf numFmtId="0" fontId="3" fillId="0" borderId="19" xfId="4" applyFont="1" applyFill="1" applyBorder="1" applyAlignment="1">
      <alignment horizontal="right"/>
    </xf>
    <xf numFmtId="2" fontId="3" fillId="0" borderId="21" xfId="4" applyNumberFormat="1" applyFont="1" applyBorder="1" applyAlignment="1">
      <alignment horizontal="right"/>
    </xf>
    <xf numFmtId="2" fontId="3" fillId="0" borderId="19" xfId="4" applyNumberFormat="1" applyFont="1" applyBorder="1" applyAlignment="1">
      <alignment horizontal="right"/>
    </xf>
    <xf numFmtId="0" fontId="3" fillId="0" borderId="18" xfId="4" applyFont="1" applyBorder="1" applyAlignment="1">
      <alignment horizontal="right"/>
    </xf>
    <xf numFmtId="2" fontId="3" fillId="0" borderId="32" xfId="4" applyNumberFormat="1" applyFont="1" applyBorder="1" applyAlignment="1">
      <alignment horizontal="right"/>
    </xf>
    <xf numFmtId="0" fontId="3" fillId="0" borderId="31" xfId="4" applyFont="1" applyBorder="1" applyAlignment="1">
      <alignment horizontal="right"/>
    </xf>
    <xf numFmtId="0" fontId="21" fillId="0" borderId="24" xfId="0" applyFont="1" applyFill="1" applyBorder="1"/>
    <xf numFmtId="0" fontId="5" fillId="3" borderId="4" xfId="3" applyFont="1" applyFill="1" applyBorder="1" applyAlignment="1">
      <alignment horizontal="center" vertical="center"/>
    </xf>
    <xf numFmtId="2" fontId="13" fillId="0" borderId="46" xfId="3" applyNumberFormat="1" applyFont="1" applyBorder="1"/>
    <xf numFmtId="0" fontId="3" fillId="0" borderId="46" xfId="3" applyFont="1" applyBorder="1"/>
    <xf numFmtId="0" fontId="5" fillId="3" borderId="4" xfId="3" applyFont="1" applyFill="1" applyBorder="1" applyAlignment="1">
      <alignment horizontal="center" vertical="center"/>
    </xf>
    <xf numFmtId="0" fontId="5" fillId="3" borderId="17" xfId="3" applyFont="1" applyFill="1" applyBorder="1" applyAlignment="1">
      <alignment horizontal="center" vertical="center"/>
    </xf>
    <xf numFmtId="0" fontId="8" fillId="3" borderId="32" xfId="0" applyFont="1" applyFill="1" applyBorder="1" applyAlignment="1">
      <alignment horizontal="left" vertical="top" wrapText="1"/>
    </xf>
    <xf numFmtId="0" fontId="15" fillId="10" borderId="0" xfId="0" applyFont="1" applyFill="1" applyBorder="1" applyAlignment="1">
      <alignment horizontal="center" vertical="center" wrapText="1"/>
    </xf>
    <xf numFmtId="0" fontId="15" fillId="10" borderId="0" xfId="0" applyFont="1" applyFill="1" applyBorder="1" applyAlignment="1">
      <alignment horizontal="center"/>
    </xf>
    <xf numFmtId="4" fontId="16" fillId="10" borderId="0" xfId="0" applyNumberFormat="1" applyFont="1" applyFill="1" applyBorder="1" applyAlignment="1">
      <alignment horizontal="right" vertical="center"/>
    </xf>
    <xf numFmtId="0" fontId="5" fillId="3" borderId="22" xfId="3" applyFont="1" applyFill="1" applyBorder="1" applyAlignment="1">
      <alignment horizontal="center" vertical="center"/>
    </xf>
    <xf numFmtId="0" fontId="5" fillId="3" borderId="4" xfId="3" applyFont="1" applyFill="1" applyBorder="1" applyAlignment="1">
      <alignment horizontal="center" vertical="center"/>
    </xf>
    <xf numFmtId="0" fontId="5" fillId="3" borderId="17" xfId="3" applyFont="1" applyFill="1" applyBorder="1" applyAlignment="1">
      <alignment horizontal="center" vertical="center"/>
    </xf>
    <xf numFmtId="0" fontId="8" fillId="3" borderId="32" xfId="0" applyFont="1" applyFill="1" applyBorder="1" applyAlignment="1">
      <alignment horizontal="left" vertical="top" wrapText="1"/>
    </xf>
    <xf numFmtId="49" fontId="5" fillId="3" borderId="22" xfId="3" applyNumberFormat="1" applyFont="1" applyFill="1" applyBorder="1" applyAlignment="1">
      <alignment horizontal="center" wrapText="1"/>
    </xf>
    <xf numFmtId="49" fontId="5" fillId="3" borderId="4" xfId="3" applyNumberFormat="1" applyFont="1" applyFill="1" applyBorder="1" applyAlignment="1">
      <alignment horizontal="center" wrapText="1"/>
    </xf>
    <xf numFmtId="0" fontId="5" fillId="3" borderId="22" xfId="3" applyFont="1" applyFill="1" applyBorder="1" applyAlignment="1">
      <alignment horizontal="center" vertical="center"/>
    </xf>
    <xf numFmtId="0" fontId="5" fillId="3" borderId="4" xfId="3" applyFont="1" applyFill="1" applyBorder="1" applyAlignment="1">
      <alignment horizontal="center" vertical="center"/>
    </xf>
    <xf numFmtId="0" fontId="5" fillId="3" borderId="17" xfId="3" applyFont="1" applyFill="1" applyBorder="1" applyAlignment="1">
      <alignment horizontal="center" vertical="center"/>
    </xf>
    <xf numFmtId="0" fontId="8" fillId="3" borderId="32" xfId="0" applyFont="1" applyFill="1" applyBorder="1" applyAlignment="1">
      <alignment horizontal="left" vertical="top" wrapText="1"/>
    </xf>
    <xf numFmtId="0" fontId="12" fillId="0" borderId="31" xfId="4" applyFont="1" applyBorder="1" applyAlignment="1">
      <alignment horizontal="right"/>
    </xf>
    <xf numFmtId="1" fontId="21" fillId="0" borderId="25" xfId="4" applyNumberFormat="1" applyFont="1" applyFill="1" applyBorder="1" applyAlignment="1">
      <alignment vertical="center"/>
    </xf>
    <xf numFmtId="1" fontId="21" fillId="0" borderId="38" xfId="4" applyNumberFormat="1" applyFont="1" applyFill="1" applyBorder="1" applyAlignment="1">
      <alignment vertical="center"/>
    </xf>
    <xf numFmtId="1" fontId="21" fillId="0" borderId="37" xfId="4" applyNumberFormat="1" applyFont="1" applyFill="1" applyBorder="1" applyAlignment="1">
      <alignment vertical="center"/>
    </xf>
    <xf numFmtId="2" fontId="21" fillId="0" borderId="22" xfId="4" applyNumberFormat="1" applyFont="1" applyFill="1" applyBorder="1" applyAlignment="1">
      <alignment vertical="center"/>
    </xf>
    <xf numFmtId="4" fontId="21" fillId="0" borderId="25" xfId="4" applyNumberFormat="1" applyFont="1" applyFill="1" applyBorder="1" applyAlignment="1">
      <alignment horizontal="center" vertical="center"/>
    </xf>
    <xf numFmtId="4" fontId="21" fillId="0" borderId="37" xfId="4" applyNumberFormat="1" applyFont="1" applyFill="1" applyBorder="1" applyAlignment="1">
      <alignment horizontal="center" vertical="center"/>
    </xf>
    <xf numFmtId="0" fontId="21" fillId="0" borderId="31" xfId="4" applyFont="1" applyFill="1" applyBorder="1" applyAlignment="1">
      <alignment vertical="center"/>
    </xf>
    <xf numFmtId="0" fontId="21" fillId="0" borderId="17" xfId="4" applyFont="1" applyFill="1" applyBorder="1" applyAlignment="1">
      <alignment vertical="center"/>
    </xf>
    <xf numFmtId="4" fontId="21" fillId="0" borderId="20" xfId="4" applyNumberFormat="1" applyFont="1" applyFill="1" applyBorder="1" applyAlignment="1">
      <alignment horizontal="center" vertical="center"/>
    </xf>
    <xf numFmtId="4" fontId="21" fillId="0" borderId="31" xfId="4" applyNumberFormat="1" applyFont="1" applyFill="1" applyBorder="1" applyAlignment="1">
      <alignment horizontal="center" vertical="center"/>
    </xf>
    <xf numFmtId="4" fontId="21" fillId="0" borderId="19" xfId="4" applyNumberFormat="1" applyFont="1" applyFill="1" applyBorder="1" applyAlignment="1">
      <alignment horizontal="center" vertical="center"/>
    </xf>
    <xf numFmtId="0" fontId="13" fillId="0" borderId="25" xfId="0" applyFont="1" applyBorder="1" applyAlignment="1">
      <alignment horizontal="right"/>
    </xf>
    <xf numFmtId="0" fontId="13" fillId="0" borderId="15" xfId="0" applyFont="1" applyBorder="1" applyAlignment="1">
      <alignment horizontal="right"/>
    </xf>
    <xf numFmtId="0" fontId="13" fillId="0" borderId="20" xfId="0" applyFont="1" applyBorder="1" applyAlignment="1">
      <alignment horizontal="center" wrapText="1"/>
    </xf>
    <xf numFmtId="2" fontId="13" fillId="0" borderId="40" xfId="3" applyNumberFormat="1" applyFont="1" applyBorder="1"/>
    <xf numFmtId="0" fontId="12" fillId="0" borderId="25" xfId="4" applyFont="1" applyBorder="1" applyAlignment="1">
      <alignment horizontal="right"/>
    </xf>
    <xf numFmtId="2" fontId="12" fillId="0" borderId="21" xfId="4" applyNumberFormat="1" applyFont="1" applyFill="1" applyBorder="1" applyAlignment="1">
      <alignment horizontal="right"/>
    </xf>
    <xf numFmtId="164" fontId="12" fillId="0" borderId="31" xfId="4" applyNumberFormat="1" applyFont="1" applyFill="1" applyBorder="1" applyAlignment="1">
      <alignment horizontal="right"/>
    </xf>
    <xf numFmtId="2" fontId="12" fillId="0" borderId="19" xfId="4" applyNumberFormat="1" applyFont="1" applyBorder="1" applyAlignment="1">
      <alignment horizontal="right"/>
    </xf>
    <xf numFmtId="164" fontId="12" fillId="0" borderId="42" xfId="4" applyNumberFormat="1" applyFont="1" applyFill="1" applyBorder="1" applyAlignment="1">
      <alignment horizontal="left"/>
    </xf>
    <xf numFmtId="164" fontId="12" fillId="0" borderId="42" xfId="4" applyNumberFormat="1" applyFont="1" applyFill="1" applyBorder="1" applyAlignment="1">
      <alignment horizontal="center"/>
    </xf>
    <xf numFmtId="2" fontId="12" fillId="0" borderId="37" xfId="4" applyNumberFormat="1" applyFont="1" applyBorder="1" applyAlignment="1">
      <alignment horizontal="right"/>
    </xf>
    <xf numFmtId="2" fontId="12" fillId="0" borderId="5" xfId="4" applyNumberFormat="1" applyFont="1" applyBorder="1" applyAlignment="1">
      <alignment horizontal="right"/>
    </xf>
    <xf numFmtId="1" fontId="12" fillId="0" borderId="24" xfId="4" applyNumberFormat="1" applyFont="1" applyBorder="1" applyAlignment="1">
      <alignment horizontal="right"/>
    </xf>
    <xf numFmtId="164" fontId="12" fillId="0" borderId="14" xfId="4" applyNumberFormat="1" applyFont="1" applyFill="1" applyBorder="1" applyAlignment="1">
      <alignment horizontal="right"/>
    </xf>
    <xf numFmtId="2" fontId="12" fillId="0" borderId="6" xfId="4" applyNumberFormat="1" applyFont="1" applyBorder="1" applyAlignment="1">
      <alignment horizontal="right"/>
    </xf>
    <xf numFmtId="0" fontId="5" fillId="3" borderId="4" xfId="3" applyFont="1" applyFill="1" applyBorder="1" applyAlignment="1">
      <alignment horizontal="center" vertical="center"/>
    </xf>
    <xf numFmtId="0" fontId="8" fillId="3" borderId="32" xfId="0" applyFont="1" applyFill="1" applyBorder="1" applyAlignment="1">
      <alignment horizontal="left" vertical="top" wrapText="1"/>
    </xf>
    <xf numFmtId="0" fontId="5" fillId="3" borderId="4" xfId="3" applyFont="1" applyFill="1" applyBorder="1" applyAlignment="1">
      <alignment horizontal="center" vertical="center"/>
    </xf>
    <xf numFmtId="0" fontId="8" fillId="3" borderId="32" xfId="0" applyFont="1" applyFill="1" applyBorder="1" applyAlignment="1">
      <alignment horizontal="left" vertical="top" wrapText="1"/>
    </xf>
    <xf numFmtId="2" fontId="16" fillId="0" borderId="14" xfId="0" applyNumberFormat="1" applyFont="1" applyBorder="1" applyAlignment="1">
      <alignment horizontal="right"/>
    </xf>
    <xf numFmtId="4" fontId="15" fillId="0" borderId="42" xfId="0" applyNumberFormat="1" applyFont="1" applyBorder="1"/>
    <xf numFmtId="49" fontId="16" fillId="0" borderId="0" xfId="0" applyNumberFormat="1" applyFont="1" applyBorder="1"/>
    <xf numFmtId="2" fontId="16" fillId="0" borderId="14" xfId="0" applyNumberFormat="1" applyFont="1" applyBorder="1"/>
    <xf numFmtId="2" fontId="16" fillId="0" borderId="15" xfId="0" applyNumberFormat="1" applyFont="1" applyBorder="1"/>
    <xf numFmtId="4" fontId="16" fillId="0" borderId="42" xfId="0" applyNumberFormat="1" applyFont="1" applyBorder="1"/>
    <xf numFmtId="49" fontId="19" fillId="0" borderId="37" xfId="3" applyNumberFormat="1" applyFont="1" applyBorder="1"/>
    <xf numFmtId="164" fontId="5" fillId="0" borderId="24" xfId="3" applyNumberFormat="1" applyFont="1" applyBorder="1" applyAlignment="1">
      <alignment horizontal="center"/>
    </xf>
    <xf numFmtId="0" fontId="12" fillId="0" borderId="4" xfId="4" applyFont="1" applyFill="1" applyBorder="1" applyAlignment="1">
      <alignment horizontal="left"/>
    </xf>
    <xf numFmtId="0" fontId="12" fillId="0" borderId="4" xfId="4" applyFont="1" applyFill="1" applyBorder="1" applyAlignment="1">
      <alignment horizontal="left" wrapText="1"/>
    </xf>
    <xf numFmtId="0" fontId="3" fillId="0" borderId="22" xfId="4" applyFont="1" applyFill="1" applyBorder="1" applyAlignment="1">
      <alignment horizontal="left"/>
    </xf>
    <xf numFmtId="0" fontId="12" fillId="0" borderId="22" xfId="4" applyFont="1" applyFill="1" applyBorder="1" applyAlignment="1">
      <alignment horizontal="left"/>
    </xf>
    <xf numFmtId="0" fontId="12" fillId="0" borderId="17" xfId="4" applyFont="1" applyFill="1" applyBorder="1" applyAlignment="1">
      <alignment horizontal="left"/>
    </xf>
    <xf numFmtId="2" fontId="12" fillId="0" borderId="37" xfId="4" applyNumberFormat="1" applyFont="1" applyFill="1" applyBorder="1" applyAlignment="1"/>
    <xf numFmtId="2" fontId="12" fillId="0" borderId="31" xfId="4" applyNumberFormat="1" applyFont="1" applyFill="1" applyBorder="1" applyAlignment="1"/>
    <xf numFmtId="2" fontId="5" fillId="0" borderId="15" xfId="3" applyNumberFormat="1" applyFont="1" applyBorder="1" applyAlignment="1">
      <alignment horizontal="right"/>
    </xf>
    <xf numFmtId="2" fontId="5" fillId="0" borderId="46" xfId="3" applyNumberFormat="1" applyFont="1" applyBorder="1"/>
    <xf numFmtId="2" fontId="5" fillId="0" borderId="50" xfId="3" applyNumberFormat="1" applyFont="1" applyBorder="1"/>
    <xf numFmtId="164" fontId="0" fillId="0" borderId="57" xfId="0" applyNumberFormat="1" applyBorder="1"/>
    <xf numFmtId="0" fontId="3" fillId="0" borderId="46" xfId="3" applyBorder="1"/>
    <xf numFmtId="49" fontId="5" fillId="0" borderId="57" xfId="3" applyNumberFormat="1" applyFont="1" applyBorder="1" applyAlignment="1">
      <alignment vertical="center" wrapText="1"/>
    </xf>
    <xf numFmtId="2" fontId="16" fillId="0" borderId="0" xfId="0" applyNumberFormat="1" applyFont="1"/>
    <xf numFmtId="0" fontId="16" fillId="0" borderId="57" xfId="0" applyFont="1" applyBorder="1"/>
    <xf numFmtId="0" fontId="16" fillId="0" borderId="46" xfId="0" applyFont="1" applyBorder="1"/>
    <xf numFmtId="0" fontId="5" fillId="3" borderId="36" xfId="1" applyFont="1" applyFill="1" applyBorder="1" applyAlignment="1">
      <alignment vertical="center" wrapText="1"/>
    </xf>
    <xf numFmtId="0" fontId="5" fillId="3" borderId="22" xfId="3" applyFont="1" applyFill="1" applyBorder="1" applyAlignment="1">
      <alignment horizontal="center" vertical="center"/>
    </xf>
    <xf numFmtId="0" fontId="5" fillId="3" borderId="4" xfId="3" applyFont="1" applyFill="1" applyBorder="1" applyAlignment="1">
      <alignment horizontal="center" vertical="center"/>
    </xf>
    <xf numFmtId="0" fontId="5" fillId="3" borderId="17" xfId="3" applyFont="1" applyFill="1" applyBorder="1" applyAlignment="1">
      <alignment horizontal="center" vertical="center"/>
    </xf>
    <xf numFmtId="1" fontId="22" fillId="3" borderId="36" xfId="1" applyNumberFormat="1" applyFont="1" applyFill="1" applyBorder="1"/>
    <xf numFmtId="2" fontId="12" fillId="0" borderId="0" xfId="4" applyNumberFormat="1" applyFont="1" applyFill="1" applyBorder="1" applyAlignment="1">
      <alignment horizontal="right"/>
    </xf>
    <xf numFmtId="2" fontId="12" fillId="0" borderId="14" xfId="4" applyNumberFormat="1" applyFont="1" applyFill="1" applyBorder="1" applyAlignment="1">
      <alignment horizontal="right"/>
    </xf>
    <xf numFmtId="0" fontId="12" fillId="2" borderId="6" xfId="4" applyFont="1" applyFill="1" applyBorder="1" applyAlignment="1">
      <alignment horizontal="right"/>
    </xf>
    <xf numFmtId="164" fontId="12" fillId="2" borderId="42" xfId="4" applyNumberFormat="1" applyFont="1" applyFill="1" applyBorder="1" applyAlignment="1">
      <alignment horizontal="right"/>
    </xf>
    <xf numFmtId="0" fontId="12" fillId="2" borderId="7" xfId="4" applyFont="1" applyFill="1" applyBorder="1" applyAlignment="1">
      <alignment horizontal="right"/>
    </xf>
    <xf numFmtId="2" fontId="12" fillId="2" borderId="31" xfId="4" applyNumberFormat="1" applyFont="1" applyFill="1" applyBorder="1" applyAlignment="1">
      <alignment horizontal="right"/>
    </xf>
    <xf numFmtId="4" fontId="0" fillId="0" borderId="0" xfId="0" applyNumberFormat="1"/>
    <xf numFmtId="2" fontId="22" fillId="3" borderId="36" xfId="1" applyNumberFormat="1" applyFont="1" applyFill="1" applyBorder="1"/>
    <xf numFmtId="2" fontId="51" fillId="3" borderId="38" xfId="1" applyNumberFormat="1" applyFont="1" applyFill="1" applyBorder="1"/>
    <xf numFmtId="2" fontId="51" fillId="3" borderId="76" xfId="1" applyNumberFormat="1" applyFont="1" applyFill="1" applyBorder="1"/>
    <xf numFmtId="1" fontId="21" fillId="0" borderId="0" xfId="0" quotePrefix="1" applyNumberFormat="1" applyFont="1"/>
    <xf numFmtId="2" fontId="21" fillId="0" borderId="0" xfId="0" applyNumberFormat="1" applyFont="1"/>
    <xf numFmtId="0" fontId="21" fillId="0" borderId="0" xfId="0" applyFont="1" applyAlignment="1"/>
    <xf numFmtId="49" fontId="5" fillId="0" borderId="50" xfId="3" applyNumberFormat="1" applyFont="1" applyBorder="1" applyAlignment="1">
      <alignment vertical="center" wrapText="1"/>
    </xf>
    <xf numFmtId="164" fontId="21" fillId="0" borderId="24" xfId="0" applyNumberFormat="1" applyFont="1" applyBorder="1"/>
    <xf numFmtId="2" fontId="53" fillId="0" borderId="40" xfId="3" applyNumberFormat="1" applyFont="1" applyBorder="1" applyAlignment="1">
      <alignment horizontal="right"/>
    </xf>
    <xf numFmtId="49" fontId="53" fillId="3" borderId="40" xfId="3" applyNumberFormat="1" applyFont="1" applyFill="1" applyBorder="1"/>
    <xf numFmtId="2" fontId="5" fillId="3" borderId="32" xfId="3" applyNumberFormat="1" applyFont="1" applyFill="1" applyBorder="1"/>
    <xf numFmtId="2" fontId="53" fillId="0" borderId="24" xfId="3" applyNumberFormat="1" applyFont="1" applyBorder="1" applyAlignment="1">
      <alignment horizontal="right"/>
    </xf>
    <xf numFmtId="2" fontId="53" fillId="0" borderId="14" xfId="3" applyNumberFormat="1" applyFont="1" applyBorder="1" applyAlignment="1">
      <alignment horizontal="right"/>
    </xf>
    <xf numFmtId="49" fontId="5" fillId="0" borderId="0" xfId="3" applyNumberFormat="1" applyFont="1" applyBorder="1" applyAlignment="1">
      <alignment vertical="center" wrapText="1"/>
    </xf>
    <xf numFmtId="2" fontId="12" fillId="0" borderId="9" xfId="4" applyNumberFormat="1" applyFont="1" applyBorder="1" applyAlignment="1">
      <alignment horizontal="right"/>
    </xf>
    <xf numFmtId="1" fontId="12" fillId="0" borderId="14" xfId="4" applyNumberFormat="1" applyFont="1" applyFill="1" applyBorder="1" applyAlignment="1">
      <alignment horizontal="right"/>
    </xf>
    <xf numFmtId="0" fontId="3" fillId="3" borderId="0" xfId="4" applyFont="1" applyFill="1" applyBorder="1" applyAlignment="1">
      <alignment horizontal="left"/>
    </xf>
    <xf numFmtId="0" fontId="8" fillId="3" borderId="36" xfId="0" applyFont="1" applyFill="1" applyBorder="1" applyAlignment="1">
      <alignment horizontal="center" vertical="center" wrapText="1"/>
    </xf>
    <xf numFmtId="49" fontId="8" fillId="0" borderId="36" xfId="0" applyNumberFormat="1" applyFont="1" applyBorder="1" applyAlignment="1">
      <alignment horizontal="center" vertical="center" wrapText="1"/>
    </xf>
    <xf numFmtId="0" fontId="8" fillId="0" borderId="36" xfId="0" applyFont="1" applyBorder="1" applyAlignment="1">
      <alignment horizontal="center" vertical="center" wrapText="1"/>
    </xf>
    <xf numFmtId="0" fontId="0" fillId="0" borderId="38" xfId="0" applyFill="1" applyBorder="1" applyAlignment="1"/>
    <xf numFmtId="0" fontId="0" fillId="0" borderId="40" xfId="0" applyFill="1" applyBorder="1" applyAlignment="1"/>
    <xf numFmtId="0" fontId="0" fillId="0" borderId="32" xfId="0" applyFill="1" applyBorder="1" applyAlignment="1"/>
    <xf numFmtId="4" fontId="8" fillId="0" borderId="45" xfId="0" applyNumberFormat="1" applyFont="1" applyBorder="1" applyAlignment="1">
      <alignment horizontal="center" vertical="center"/>
    </xf>
    <xf numFmtId="1" fontId="57" fillId="3" borderId="32" xfId="7" applyNumberFormat="1" applyFont="1" applyFill="1" applyBorder="1" applyAlignment="1">
      <alignment horizontal="center" wrapText="1"/>
    </xf>
    <xf numFmtId="2" fontId="57" fillId="3" borderId="36" xfId="7" applyNumberFormat="1" applyFont="1" applyFill="1" applyBorder="1" applyAlignment="1" applyProtection="1">
      <alignment horizontal="center" wrapText="1"/>
      <protection locked="0"/>
    </xf>
    <xf numFmtId="4" fontId="57" fillId="3" borderId="36" xfId="7" applyNumberFormat="1" applyFont="1" applyFill="1" applyBorder="1" applyAlignment="1">
      <alignment horizontal="center" wrapText="1"/>
    </xf>
    <xf numFmtId="2" fontId="57" fillId="3" borderId="36" xfId="6" applyNumberFormat="1" applyFont="1" applyFill="1" applyBorder="1" applyAlignment="1">
      <alignment horizontal="center" wrapText="1"/>
    </xf>
    <xf numFmtId="4" fontId="57" fillId="3" borderId="36" xfId="6" applyNumberFormat="1" applyFont="1" applyFill="1" applyBorder="1" applyAlignment="1">
      <alignment horizontal="center" wrapText="1"/>
    </xf>
    <xf numFmtId="2" fontId="57" fillId="8" borderId="36" xfId="0" applyNumberFormat="1" applyFont="1" applyFill="1" applyBorder="1" applyAlignment="1">
      <alignment horizontal="center" wrapText="1"/>
    </xf>
    <xf numFmtId="2" fontId="57" fillId="8" borderId="32" xfId="0" applyNumberFormat="1" applyFont="1" applyFill="1" applyBorder="1" applyAlignment="1">
      <alignment horizontal="center" wrapText="1"/>
    </xf>
    <xf numFmtId="49" fontId="8" fillId="3" borderId="32" xfId="0" applyNumberFormat="1" applyFont="1" applyFill="1" applyBorder="1" applyAlignment="1">
      <alignment horizontal="center" vertical="center" wrapText="1"/>
    </xf>
    <xf numFmtId="0" fontId="8" fillId="3" borderId="32" xfId="0" applyFont="1" applyFill="1" applyBorder="1" applyAlignment="1">
      <alignment horizontal="center" vertical="center" wrapText="1"/>
    </xf>
    <xf numFmtId="49" fontId="8" fillId="3" borderId="38" xfId="0" applyNumberFormat="1" applyFont="1" applyFill="1" applyBorder="1" applyAlignment="1">
      <alignment horizontal="center" vertical="center" wrapText="1"/>
    </xf>
    <xf numFmtId="0" fontId="8" fillId="3" borderId="38" xfId="0" applyFont="1" applyFill="1" applyBorder="1" applyAlignment="1">
      <alignment horizontal="center" vertical="center" wrapText="1"/>
    </xf>
    <xf numFmtId="49" fontId="8" fillId="3" borderId="40" xfId="0" applyNumberFormat="1" applyFont="1" applyFill="1" applyBorder="1" applyAlignment="1">
      <alignment horizontal="center" vertical="center" wrapText="1"/>
    </xf>
    <xf numFmtId="0" fontId="8" fillId="3" borderId="40" xfId="0" applyFont="1" applyFill="1" applyBorder="1" applyAlignment="1">
      <alignment horizontal="center" vertical="center" wrapText="1"/>
    </xf>
    <xf numFmtId="4" fontId="8" fillId="0" borderId="36" xfId="0" applyNumberFormat="1" applyFont="1" applyBorder="1" applyAlignment="1">
      <alignment horizontal="center" vertical="center" wrapText="1"/>
    </xf>
    <xf numFmtId="0" fontId="1" fillId="15" borderId="54" xfId="9" applyFont="1" applyFill="1" applyBorder="1" applyAlignment="1">
      <alignment horizontal="center" vertical="top"/>
    </xf>
    <xf numFmtId="0" fontId="1" fillId="3" borderId="21" xfId="9" applyFont="1" applyFill="1" applyBorder="1"/>
    <xf numFmtId="4" fontId="1" fillId="3" borderId="32" xfId="9" applyNumberFormat="1" applyFont="1" applyFill="1" applyBorder="1"/>
    <xf numFmtId="4" fontId="1" fillId="3" borderId="50" xfId="9" applyNumberFormat="1" applyFont="1" applyFill="1" applyBorder="1"/>
    <xf numFmtId="0" fontId="1" fillId="3" borderId="22" xfId="9" applyFont="1" applyFill="1" applyBorder="1" applyAlignment="1">
      <alignment horizontal="right"/>
    </xf>
    <xf numFmtId="0" fontId="45" fillId="0" borderId="36" xfId="0" applyFont="1" applyBorder="1" applyAlignment="1">
      <alignment horizontal="center" vertical="center"/>
    </xf>
    <xf numFmtId="0" fontId="21" fillId="0" borderId="0" xfId="0" applyFont="1" applyAlignment="1">
      <alignment horizontal="center"/>
    </xf>
    <xf numFmtId="0" fontId="21" fillId="0" borderId="0" xfId="0" applyFont="1" applyAlignment="1">
      <alignment horizontal="left"/>
    </xf>
    <xf numFmtId="0" fontId="52" fillId="0" borderId="0" xfId="0" applyFont="1" applyAlignment="1">
      <alignment horizontal="left" vertical="top" wrapText="1"/>
    </xf>
    <xf numFmtId="2" fontId="5" fillId="0" borderId="0" xfId="1" applyNumberFormat="1" applyFont="1" applyFill="1" applyAlignment="1">
      <alignment horizontal="right"/>
    </xf>
    <xf numFmtId="2" fontId="5" fillId="0" borderId="46" xfId="1" applyNumberFormat="1" applyFont="1" applyFill="1" applyBorder="1" applyAlignment="1">
      <alignment horizontal="right"/>
    </xf>
    <xf numFmtId="2" fontId="5" fillId="0" borderId="0" xfId="1" applyNumberFormat="1" applyFont="1" applyFill="1" applyBorder="1" applyAlignment="1">
      <alignment horizontal="right"/>
    </xf>
    <xf numFmtId="2" fontId="5" fillId="0" borderId="15" xfId="1" applyNumberFormat="1" applyFont="1" applyFill="1" applyBorder="1" applyAlignment="1">
      <alignment horizontal="right"/>
    </xf>
    <xf numFmtId="2" fontId="5" fillId="13" borderId="36" xfId="1" applyNumberFormat="1" applyFont="1" applyFill="1" applyBorder="1" applyAlignment="1">
      <alignment horizontal="center" vertical="top"/>
    </xf>
    <xf numFmtId="2" fontId="5" fillId="13" borderId="70" xfId="1" applyNumberFormat="1" applyFont="1" applyFill="1" applyBorder="1" applyAlignment="1">
      <alignment horizontal="center" vertical="top"/>
    </xf>
    <xf numFmtId="0" fontId="5" fillId="3" borderId="13" xfId="1" applyFont="1" applyFill="1" applyBorder="1" applyAlignment="1">
      <alignment horizontal="center"/>
    </xf>
    <xf numFmtId="0" fontId="5" fillId="3" borderId="47" xfId="1" applyFont="1" applyFill="1" applyBorder="1" applyAlignment="1">
      <alignment horizontal="center"/>
    </xf>
    <xf numFmtId="2" fontId="5" fillId="13" borderId="68" xfId="1" applyNumberFormat="1" applyFont="1" applyFill="1" applyBorder="1" applyAlignment="1">
      <alignment horizontal="center" vertical="top"/>
    </xf>
    <xf numFmtId="2" fontId="5" fillId="13" borderId="36" xfId="1" applyNumberFormat="1" applyFont="1" applyFill="1" applyBorder="1" applyAlignment="1">
      <alignment horizontal="center" vertical="top" wrapText="1"/>
    </xf>
    <xf numFmtId="2" fontId="26" fillId="13" borderId="36" xfId="1" applyNumberFormat="1" applyFont="1" applyFill="1" applyBorder="1" applyAlignment="1">
      <alignment horizontal="center" vertical="top" wrapText="1"/>
    </xf>
    <xf numFmtId="2" fontId="28" fillId="13" borderId="36" xfId="1" applyNumberFormat="1" applyFont="1" applyFill="1" applyBorder="1" applyAlignment="1">
      <alignment horizontal="center" vertical="top"/>
    </xf>
    <xf numFmtId="2" fontId="6" fillId="13" borderId="36" xfId="0" applyNumberFormat="1" applyFont="1" applyFill="1" applyBorder="1" applyAlignment="1">
      <alignment horizontal="center" vertical="top"/>
    </xf>
    <xf numFmtId="0" fontId="9" fillId="13" borderId="16" xfId="1" applyFont="1" applyFill="1" applyBorder="1" applyAlignment="1">
      <alignment vertical="center"/>
    </xf>
    <xf numFmtId="0" fontId="9" fillId="13" borderId="14" xfId="1" applyFont="1" applyFill="1" applyBorder="1" applyAlignment="1">
      <alignment vertical="center"/>
    </xf>
    <xf numFmtId="0" fontId="9" fillId="13" borderId="48" xfId="1" applyFont="1" applyFill="1" applyBorder="1" applyAlignment="1">
      <alignment horizontal="center" vertical="center"/>
    </xf>
    <xf numFmtId="0" fontId="9" fillId="13" borderId="40" xfId="1" applyFont="1" applyFill="1" applyBorder="1" applyAlignment="1">
      <alignment horizontal="center" vertical="center"/>
    </xf>
    <xf numFmtId="0" fontId="5" fillId="13" borderId="36" xfId="1" applyFont="1" applyFill="1" applyBorder="1" applyAlignment="1">
      <alignment horizontal="center" vertical="top" wrapText="1"/>
    </xf>
    <xf numFmtId="0" fontId="3" fillId="0" borderId="6" xfId="1" applyBorder="1" applyAlignment="1">
      <alignment horizontal="center" wrapText="1"/>
    </xf>
    <xf numFmtId="0" fontId="0" fillId="0" borderId="0" xfId="0" applyAlignment="1">
      <alignment horizontal="center" wrapText="1"/>
    </xf>
    <xf numFmtId="2" fontId="6" fillId="13" borderId="36" xfId="1" applyNumberFormat="1" applyFont="1" applyFill="1" applyBorder="1" applyAlignment="1">
      <alignment horizontal="center" vertical="top"/>
    </xf>
    <xf numFmtId="0" fontId="3" fillId="13" borderId="74" xfId="1" applyFill="1" applyBorder="1" applyAlignment="1">
      <alignment horizontal="center" vertical="top" wrapText="1"/>
    </xf>
    <xf numFmtId="0" fontId="3" fillId="13" borderId="33" xfId="1" applyFill="1" applyBorder="1" applyAlignment="1">
      <alignment horizontal="center" vertical="top" wrapText="1"/>
    </xf>
    <xf numFmtId="0" fontId="3" fillId="13" borderId="72" xfId="1" applyFill="1" applyBorder="1" applyAlignment="1">
      <alignment horizontal="center" vertical="top" wrapText="1"/>
    </xf>
    <xf numFmtId="0" fontId="3" fillId="13" borderId="45" xfId="1" applyFill="1" applyBorder="1" applyAlignment="1">
      <alignment horizontal="center" vertical="top" wrapText="1"/>
    </xf>
    <xf numFmtId="2" fontId="30" fillId="13" borderId="27" xfId="1" applyNumberFormat="1" applyFont="1" applyFill="1" applyBorder="1" applyAlignment="1">
      <alignment horizontal="center" vertical="center"/>
    </xf>
    <xf numFmtId="2" fontId="30" fillId="13" borderId="71" xfId="1" applyNumberFormat="1" applyFont="1" applyFill="1" applyBorder="1" applyAlignment="1">
      <alignment horizontal="center" vertical="center"/>
    </xf>
    <xf numFmtId="2" fontId="30" fillId="13" borderId="0" xfId="1" applyNumberFormat="1" applyFont="1" applyFill="1" applyBorder="1" applyAlignment="1">
      <alignment horizontal="center" vertical="center"/>
    </xf>
    <xf numFmtId="2" fontId="30" fillId="13" borderId="15" xfId="1" applyNumberFormat="1" applyFont="1" applyFill="1" applyBorder="1" applyAlignment="1">
      <alignment horizontal="center" vertical="center"/>
    </xf>
    <xf numFmtId="2" fontId="30" fillId="13" borderId="21" xfId="1" applyNumberFormat="1" applyFont="1" applyFill="1" applyBorder="1" applyAlignment="1">
      <alignment horizontal="center" vertical="center"/>
    </xf>
    <xf numFmtId="2" fontId="30" fillId="13" borderId="20" xfId="1" applyNumberFormat="1" applyFont="1" applyFill="1" applyBorder="1" applyAlignment="1">
      <alignment horizontal="center" vertical="center"/>
    </xf>
    <xf numFmtId="2" fontId="5" fillId="13" borderId="66" xfId="1" applyNumberFormat="1" applyFont="1" applyFill="1" applyBorder="1" applyAlignment="1">
      <alignment horizontal="center" vertical="center" wrapText="1"/>
    </xf>
    <xf numFmtId="2" fontId="5" fillId="13" borderId="2" xfId="1" applyNumberFormat="1" applyFont="1" applyFill="1" applyBorder="1" applyAlignment="1">
      <alignment horizontal="center" vertical="center" wrapText="1"/>
    </xf>
    <xf numFmtId="2" fontId="5" fillId="13" borderId="50" xfId="1" applyNumberFormat="1" applyFont="1" applyFill="1" applyBorder="1" applyAlignment="1">
      <alignment horizontal="center" vertical="center" wrapText="1"/>
    </xf>
    <xf numFmtId="2" fontId="5" fillId="13" borderId="18" xfId="1" applyNumberFormat="1" applyFont="1" applyFill="1" applyBorder="1" applyAlignment="1">
      <alignment horizontal="center" vertical="center" wrapText="1"/>
    </xf>
    <xf numFmtId="0" fontId="0" fillId="0" borderId="52" xfId="0" applyFill="1" applyBorder="1" applyAlignment="1">
      <alignment horizontal="center"/>
    </xf>
    <xf numFmtId="0" fontId="0" fillId="0" borderId="53" xfId="0" applyFill="1" applyBorder="1" applyAlignment="1">
      <alignment horizontal="center"/>
    </xf>
    <xf numFmtId="0" fontId="32" fillId="0" borderId="0" xfId="3" applyFont="1" applyAlignment="1">
      <alignment horizontal="left" vertical="top" wrapText="1"/>
    </xf>
    <xf numFmtId="0" fontId="5" fillId="3" borderId="22" xfId="3" applyFont="1" applyFill="1" applyBorder="1" applyAlignment="1">
      <alignment horizontal="center" vertical="center"/>
    </xf>
    <xf numFmtId="0" fontId="5" fillId="3" borderId="4" xfId="3" applyFont="1" applyFill="1" applyBorder="1" applyAlignment="1">
      <alignment horizontal="center" vertical="center"/>
    </xf>
    <xf numFmtId="49" fontId="5" fillId="3" borderId="22" xfId="3" applyNumberFormat="1" applyFont="1" applyFill="1" applyBorder="1" applyAlignment="1">
      <alignment horizontal="center" vertical="center" wrapText="1"/>
    </xf>
    <xf numFmtId="49" fontId="5" fillId="3" borderId="4" xfId="3" applyNumberFormat="1" applyFont="1" applyFill="1" applyBorder="1" applyAlignment="1">
      <alignment horizontal="center" vertical="center" wrapText="1"/>
    </xf>
    <xf numFmtId="49" fontId="5" fillId="3" borderId="17" xfId="3" applyNumberFormat="1" applyFont="1" applyFill="1" applyBorder="1" applyAlignment="1">
      <alignment horizontal="center" vertical="center" wrapText="1"/>
    </xf>
    <xf numFmtId="49" fontId="12" fillId="0" borderId="24" xfId="3" applyNumberFormat="1" applyFont="1" applyBorder="1" applyAlignment="1">
      <alignment horizontal="center" vertical="center" wrapText="1"/>
    </xf>
    <xf numFmtId="49" fontId="12" fillId="0" borderId="14" xfId="3" applyNumberFormat="1" applyFont="1" applyBorder="1" applyAlignment="1">
      <alignment horizontal="center" vertical="center" wrapText="1"/>
    </xf>
    <xf numFmtId="49" fontId="12" fillId="0" borderId="19" xfId="3" applyNumberFormat="1" applyFont="1" applyBorder="1" applyAlignment="1">
      <alignment horizontal="center" vertical="center" wrapText="1"/>
    </xf>
    <xf numFmtId="4" fontId="5" fillId="3" borderId="14" xfId="3" applyNumberFormat="1" applyFont="1" applyFill="1" applyBorder="1" applyAlignment="1">
      <alignment horizontal="center" vertical="center"/>
    </xf>
    <xf numFmtId="4" fontId="5" fillId="3" borderId="13" xfId="3" applyNumberFormat="1" applyFont="1" applyFill="1" applyBorder="1" applyAlignment="1">
      <alignment horizontal="center" vertical="center"/>
    </xf>
    <xf numFmtId="0" fontId="5" fillId="3" borderId="3" xfId="3" applyFont="1" applyFill="1" applyBorder="1" applyAlignment="1">
      <alignment horizontal="center" vertical="center"/>
    </xf>
    <xf numFmtId="0" fontId="5" fillId="3" borderId="2" xfId="3" applyFont="1" applyFill="1" applyBorder="1" applyAlignment="1">
      <alignment horizontal="center" vertical="center"/>
    </xf>
    <xf numFmtId="0" fontId="5" fillId="3" borderId="44" xfId="3" applyFont="1" applyFill="1" applyBorder="1" applyAlignment="1">
      <alignment horizontal="center" vertical="center"/>
    </xf>
    <xf numFmtId="0" fontId="5" fillId="3" borderId="9" xfId="3" applyFont="1" applyFill="1" applyBorder="1" applyAlignment="1">
      <alignment horizontal="center" vertical="center"/>
    </xf>
    <xf numFmtId="164" fontId="5" fillId="16" borderId="3" xfId="3" applyNumberFormat="1" applyFont="1" applyFill="1" applyBorder="1" applyAlignment="1">
      <alignment horizontal="center"/>
    </xf>
    <xf numFmtId="164" fontId="5" fillId="16" borderId="27" xfId="3" applyNumberFormat="1" applyFont="1" applyFill="1" applyBorder="1" applyAlignment="1">
      <alignment horizontal="center"/>
    </xf>
    <xf numFmtId="164" fontId="5" fillId="16" borderId="2" xfId="3" applyNumberFormat="1" applyFont="1" applyFill="1" applyBorder="1" applyAlignment="1">
      <alignment horizontal="center"/>
    </xf>
    <xf numFmtId="2" fontId="5" fillId="16" borderId="54" xfId="3" applyNumberFormat="1" applyFont="1" applyFill="1" applyBorder="1" applyAlignment="1">
      <alignment horizontal="center"/>
    </xf>
    <xf numFmtId="164" fontId="5" fillId="16" borderId="54" xfId="3" applyNumberFormat="1" applyFont="1" applyFill="1" applyBorder="1" applyAlignment="1">
      <alignment horizontal="center"/>
    </xf>
    <xf numFmtId="0" fontId="5" fillId="16" borderId="1" xfId="3" applyFont="1" applyFill="1" applyBorder="1" applyAlignment="1">
      <alignment horizontal="center" vertical="center"/>
    </xf>
    <xf numFmtId="0" fontId="5" fillId="16" borderId="4" xfId="3" applyFont="1" applyFill="1" applyBorder="1" applyAlignment="1">
      <alignment horizontal="center" vertical="center"/>
    </xf>
    <xf numFmtId="0" fontId="5" fillId="16" borderId="16" xfId="3" applyFont="1" applyFill="1" applyBorder="1" applyAlignment="1">
      <alignment horizontal="center" vertical="center" wrapText="1"/>
    </xf>
    <xf numFmtId="0" fontId="5" fillId="16" borderId="14" xfId="3" applyFont="1" applyFill="1" applyBorder="1" applyAlignment="1">
      <alignment horizontal="center" vertical="center" wrapText="1"/>
    </xf>
    <xf numFmtId="0" fontId="5" fillId="16" borderId="19" xfId="3" applyFont="1" applyFill="1" applyBorder="1" applyAlignment="1">
      <alignment horizontal="center" vertical="center" wrapText="1"/>
    </xf>
    <xf numFmtId="2" fontId="5" fillId="16" borderId="3" xfId="3" applyNumberFormat="1" applyFont="1" applyFill="1" applyBorder="1" applyAlignment="1">
      <alignment horizontal="center"/>
    </xf>
    <xf numFmtId="2" fontId="5" fillId="16" borderId="27" xfId="3" applyNumberFormat="1" applyFont="1" applyFill="1" applyBorder="1" applyAlignment="1">
      <alignment horizontal="center"/>
    </xf>
    <xf numFmtId="2" fontId="5" fillId="16" borderId="2" xfId="3" applyNumberFormat="1" applyFont="1" applyFill="1" applyBorder="1" applyAlignment="1">
      <alignment horizontal="center"/>
    </xf>
    <xf numFmtId="0" fontId="5" fillId="16" borderId="8" xfId="3" applyFont="1" applyFill="1" applyBorder="1" applyAlignment="1">
      <alignment horizontal="center" vertical="center"/>
    </xf>
    <xf numFmtId="0" fontId="5" fillId="16" borderId="17" xfId="3" applyFont="1" applyFill="1" applyBorder="1" applyAlignment="1">
      <alignment horizontal="center" vertical="center"/>
    </xf>
    <xf numFmtId="0" fontId="5" fillId="16" borderId="1" xfId="3" applyFont="1" applyFill="1" applyBorder="1" applyAlignment="1">
      <alignment horizontal="center" vertical="center" wrapText="1"/>
    </xf>
    <xf numFmtId="0" fontId="5" fillId="16" borderId="4" xfId="3" applyFont="1" applyFill="1" applyBorder="1" applyAlignment="1">
      <alignment horizontal="center" vertical="center" wrapText="1"/>
    </xf>
    <xf numFmtId="0" fontId="5" fillId="16" borderId="17" xfId="3" applyFont="1" applyFill="1" applyBorder="1" applyAlignment="1">
      <alignment horizontal="center" vertical="center" wrapText="1"/>
    </xf>
    <xf numFmtId="0" fontId="5" fillId="3" borderId="36" xfId="3" applyFont="1" applyFill="1" applyBorder="1" applyAlignment="1">
      <alignment horizontal="center" vertical="center"/>
    </xf>
    <xf numFmtId="49" fontId="5" fillId="3" borderId="57" xfId="3" applyNumberFormat="1" applyFont="1" applyFill="1" applyBorder="1" applyAlignment="1">
      <alignment horizontal="center" vertical="center" wrapText="1"/>
    </xf>
    <xf numFmtId="49" fontId="5" fillId="3" borderId="46" xfId="3" applyNumberFormat="1" applyFont="1" applyFill="1" applyBorder="1" applyAlignment="1">
      <alignment horizontal="center" vertical="center" wrapText="1"/>
    </xf>
    <xf numFmtId="49" fontId="5" fillId="3" borderId="50" xfId="3" applyNumberFormat="1" applyFont="1" applyFill="1" applyBorder="1" applyAlignment="1">
      <alignment horizontal="center" vertical="center" wrapText="1"/>
    </xf>
    <xf numFmtId="49" fontId="12" fillId="0" borderId="38" xfId="3" applyNumberFormat="1" applyFont="1" applyBorder="1" applyAlignment="1">
      <alignment horizontal="center" vertical="center" wrapText="1"/>
    </xf>
    <xf numFmtId="49" fontId="12" fillId="0" borderId="40" xfId="3" applyNumberFormat="1" applyFont="1" applyBorder="1" applyAlignment="1">
      <alignment horizontal="center" vertical="center" wrapText="1"/>
    </xf>
    <xf numFmtId="49" fontId="12" fillId="0" borderId="32" xfId="3" applyNumberFormat="1" applyFont="1" applyBorder="1" applyAlignment="1">
      <alignment horizontal="center" vertical="center" wrapText="1"/>
    </xf>
    <xf numFmtId="0" fontId="0" fillId="0" borderId="4" xfId="0" applyBorder="1" applyAlignment="1">
      <alignment horizontal="center" vertical="center" wrapText="1"/>
    </xf>
    <xf numFmtId="0" fontId="0" fillId="0" borderId="17" xfId="0" applyBorder="1" applyAlignment="1">
      <alignment horizontal="center" vertical="center" wrapText="1"/>
    </xf>
    <xf numFmtId="0" fontId="5" fillId="3" borderId="22" xfId="3" applyFont="1" applyFill="1" applyBorder="1" applyAlignment="1">
      <alignment horizontal="center" vertical="center" wrapText="1"/>
    </xf>
    <xf numFmtId="0" fontId="5" fillId="3" borderId="17" xfId="3" applyFont="1" applyFill="1" applyBorder="1" applyAlignment="1">
      <alignment horizontal="center" vertical="center"/>
    </xf>
    <xf numFmtId="0" fontId="37" fillId="10" borderId="3" xfId="4" applyFont="1" applyFill="1" applyBorder="1" applyAlignment="1">
      <alignment horizontal="center"/>
    </xf>
    <xf numFmtId="0" fontId="37" fillId="10" borderId="27" xfId="4" applyFont="1" applyFill="1" applyBorder="1" applyAlignment="1">
      <alignment horizontal="center"/>
    </xf>
    <xf numFmtId="164" fontId="5" fillId="17" borderId="3" xfId="4" applyNumberFormat="1" applyFont="1" applyFill="1" applyBorder="1" applyAlignment="1">
      <alignment horizontal="center"/>
    </xf>
    <xf numFmtId="164" fontId="5" fillId="17" borderId="2" xfId="4" applyNumberFormat="1" applyFont="1" applyFill="1" applyBorder="1" applyAlignment="1">
      <alignment horizontal="center"/>
    </xf>
    <xf numFmtId="0" fontId="5" fillId="17" borderId="3" xfId="4" applyFont="1" applyFill="1" applyBorder="1" applyAlignment="1">
      <alignment horizontal="center"/>
    </xf>
    <xf numFmtId="0" fontId="5" fillId="17" borderId="2" xfId="4" applyFont="1" applyFill="1" applyBorder="1" applyAlignment="1">
      <alignment horizontal="center"/>
    </xf>
    <xf numFmtId="164" fontId="5" fillId="17" borderId="27" xfId="4" applyNumberFormat="1" applyFont="1" applyFill="1" applyBorder="1" applyAlignment="1">
      <alignment horizontal="center"/>
    </xf>
    <xf numFmtId="164" fontId="5" fillId="17" borderId="21" xfId="4" applyNumberFormat="1" applyFont="1" applyFill="1" applyBorder="1" applyAlignment="1">
      <alignment horizontal="center"/>
    </xf>
    <xf numFmtId="164" fontId="5" fillId="17" borderId="18" xfId="4" applyNumberFormat="1" applyFont="1" applyFill="1" applyBorder="1" applyAlignment="1">
      <alignment horizontal="center"/>
    </xf>
    <xf numFmtId="0" fontId="5" fillId="17" borderId="1" xfId="4" applyFont="1" applyFill="1" applyBorder="1" applyAlignment="1">
      <alignment horizontal="center" vertical="center"/>
    </xf>
    <xf numFmtId="0" fontId="5" fillId="17" borderId="4" xfId="4" applyFont="1" applyFill="1" applyBorder="1" applyAlignment="1">
      <alignment horizontal="center" vertical="center"/>
    </xf>
    <xf numFmtId="0" fontId="5" fillId="17" borderId="75" xfId="4" applyFont="1" applyFill="1" applyBorder="1" applyAlignment="1">
      <alignment horizontal="center" vertical="center"/>
    </xf>
    <xf numFmtId="0" fontId="5" fillId="17" borderId="25" xfId="4" applyFont="1" applyFill="1" applyBorder="1" applyAlignment="1">
      <alignment horizontal="center" vertical="center"/>
    </xf>
    <xf numFmtId="0" fontId="5" fillId="17" borderId="20" xfId="4" applyFont="1" applyFill="1" applyBorder="1" applyAlignment="1">
      <alignment horizontal="center" vertical="center"/>
    </xf>
    <xf numFmtId="164" fontId="5" fillId="17" borderId="7" xfId="4" applyNumberFormat="1" applyFont="1" applyFill="1" applyBorder="1" applyAlignment="1">
      <alignment horizontal="center"/>
    </xf>
    <xf numFmtId="0" fontId="5" fillId="17" borderId="7" xfId="4" applyFont="1" applyFill="1" applyBorder="1" applyAlignment="1">
      <alignment horizontal="center"/>
    </xf>
    <xf numFmtId="0" fontId="5" fillId="17" borderId="18" xfId="4" applyFont="1" applyFill="1" applyBorder="1" applyAlignment="1">
      <alignment horizontal="center"/>
    </xf>
    <xf numFmtId="0" fontId="12" fillId="17" borderId="22" xfId="0" applyFont="1" applyFill="1" applyBorder="1" applyAlignment="1">
      <alignment horizontal="center" vertical="center" wrapText="1"/>
    </xf>
    <xf numFmtId="0" fontId="12" fillId="17" borderId="4" xfId="0" applyFont="1" applyFill="1" applyBorder="1" applyAlignment="1">
      <alignment horizontal="center" vertical="center" wrapText="1"/>
    </xf>
    <xf numFmtId="0" fontId="12" fillId="17" borderId="75" xfId="0" applyFont="1" applyFill="1" applyBorder="1" applyAlignment="1">
      <alignment horizontal="center" vertical="center" wrapText="1"/>
    </xf>
    <xf numFmtId="0" fontId="5" fillId="17" borderId="3" xfId="4" applyFont="1" applyFill="1" applyBorder="1" applyAlignment="1">
      <alignment horizontal="center" vertical="center"/>
    </xf>
    <xf numFmtId="0" fontId="5" fillId="17" borderId="27" xfId="4" applyFont="1" applyFill="1" applyBorder="1" applyAlignment="1">
      <alignment horizontal="center" vertical="center"/>
    </xf>
    <xf numFmtId="0" fontId="5" fillId="17" borderId="2" xfId="4" applyFont="1" applyFill="1" applyBorder="1" applyAlignment="1">
      <alignment horizontal="center" vertical="center"/>
    </xf>
    <xf numFmtId="0" fontId="5" fillId="17" borderId="7" xfId="4" applyFont="1" applyFill="1" applyBorder="1" applyAlignment="1">
      <alignment horizontal="center" vertical="center"/>
    </xf>
    <xf numFmtId="0" fontId="5" fillId="17" borderId="21" xfId="4" applyFont="1" applyFill="1" applyBorder="1" applyAlignment="1">
      <alignment horizontal="center" vertical="center"/>
    </xf>
    <xf numFmtId="0" fontId="5" fillId="17" borderId="18" xfId="4" applyFont="1" applyFill="1" applyBorder="1" applyAlignment="1">
      <alignment horizontal="center" vertical="center"/>
    </xf>
    <xf numFmtId="0" fontId="5" fillId="17" borderId="21" xfId="4" applyFont="1" applyFill="1" applyBorder="1" applyAlignment="1">
      <alignment horizontal="center"/>
    </xf>
    <xf numFmtId="0" fontId="5" fillId="17" borderId="27" xfId="4" applyFont="1" applyFill="1" applyBorder="1" applyAlignment="1">
      <alignment horizontal="center"/>
    </xf>
    <xf numFmtId="0" fontId="5" fillId="17" borderId="24" xfId="4" applyFont="1" applyFill="1" applyBorder="1" applyAlignment="1">
      <alignment horizontal="center" vertical="center"/>
    </xf>
    <xf numFmtId="0" fontId="5" fillId="17" borderId="19" xfId="4" applyFont="1" applyFill="1" applyBorder="1" applyAlignment="1">
      <alignment horizontal="center" vertical="center"/>
    </xf>
    <xf numFmtId="0" fontId="46" fillId="3" borderId="38" xfId="6" applyFont="1" applyFill="1" applyBorder="1" applyAlignment="1">
      <alignment horizontal="center" vertical="center" wrapText="1"/>
    </xf>
    <xf numFmtId="0" fontId="46" fillId="3" borderId="32" xfId="6" applyFont="1" applyFill="1" applyBorder="1" applyAlignment="1">
      <alignment horizontal="center" vertical="center" wrapText="1"/>
    </xf>
    <xf numFmtId="0" fontId="43" fillId="3" borderId="24" xfId="0" applyFont="1" applyFill="1" applyBorder="1" applyAlignment="1">
      <alignment horizontal="center" vertical="center" wrapText="1"/>
    </xf>
    <xf numFmtId="0" fontId="43" fillId="3" borderId="19" xfId="0" applyFont="1" applyFill="1" applyBorder="1" applyAlignment="1">
      <alignment horizontal="center" vertical="center" wrapText="1"/>
    </xf>
    <xf numFmtId="0" fontId="44" fillId="3" borderId="38" xfId="0" applyFont="1" applyFill="1" applyBorder="1" applyAlignment="1">
      <alignment horizontal="center" vertical="center"/>
    </xf>
    <xf numFmtId="0" fontId="44" fillId="3" borderId="32" xfId="0" applyFont="1" applyFill="1" applyBorder="1" applyAlignment="1">
      <alignment horizontal="center" vertical="center"/>
    </xf>
    <xf numFmtId="0" fontId="43" fillId="3" borderId="36" xfId="0" applyFont="1" applyFill="1" applyBorder="1" applyAlignment="1">
      <alignment horizontal="center" vertical="center" wrapText="1"/>
    </xf>
    <xf numFmtId="0" fontId="44" fillId="3" borderId="36" xfId="0" applyFont="1" applyFill="1" applyBorder="1" applyAlignment="1">
      <alignment horizontal="center" vertical="center" wrapText="1"/>
    </xf>
    <xf numFmtId="0" fontId="55" fillId="3" borderId="36" xfId="0" applyFont="1" applyFill="1" applyBorder="1" applyAlignment="1">
      <alignment horizontal="center" vertical="center" wrapText="1"/>
    </xf>
    <xf numFmtId="0" fontId="54" fillId="3" borderId="36" xfId="0" applyFont="1" applyFill="1" applyBorder="1" applyAlignment="1">
      <alignment horizontal="center" vertical="center" wrapText="1"/>
    </xf>
    <xf numFmtId="0" fontId="40" fillId="3" borderId="35" xfId="0" applyFont="1" applyFill="1" applyBorder="1" applyAlignment="1">
      <alignment horizontal="center" vertical="center" wrapText="1"/>
    </xf>
    <xf numFmtId="0" fontId="40" fillId="3" borderId="55" xfId="0" applyFont="1" applyFill="1" applyBorder="1" applyAlignment="1">
      <alignment horizontal="center" vertical="center" wrapText="1"/>
    </xf>
    <xf numFmtId="0" fontId="40" fillId="3" borderId="36" xfId="0" applyFont="1" applyFill="1" applyBorder="1" applyAlignment="1">
      <alignment horizontal="center" vertical="center" wrapText="1"/>
    </xf>
    <xf numFmtId="0" fontId="46" fillId="3" borderId="36" xfId="6" applyFont="1" applyFill="1" applyBorder="1" applyAlignment="1">
      <alignment horizontal="center" vertical="center" wrapText="1"/>
    </xf>
    <xf numFmtId="0" fontId="43" fillId="3" borderId="35" xfId="0" applyFont="1" applyFill="1" applyBorder="1" applyAlignment="1">
      <alignment horizontal="center" vertical="center" wrapText="1"/>
    </xf>
    <xf numFmtId="0" fontId="44" fillId="3" borderId="38" xfId="0" applyFont="1" applyFill="1" applyBorder="1" applyAlignment="1">
      <alignment horizontal="center" vertical="center" wrapText="1"/>
    </xf>
    <xf numFmtId="0" fontId="44" fillId="3" borderId="32" xfId="0" applyFont="1" applyFill="1" applyBorder="1" applyAlignment="1">
      <alignment horizontal="center" vertical="center" wrapText="1"/>
    </xf>
    <xf numFmtId="0" fontId="44" fillId="3" borderId="36" xfId="7" applyFont="1" applyFill="1" applyBorder="1" applyAlignment="1">
      <alignment horizontal="center" vertical="center" wrapText="1"/>
    </xf>
    <xf numFmtId="0" fontId="48" fillId="14" borderId="1" xfId="0" applyFont="1" applyFill="1" applyBorder="1" applyAlignment="1">
      <alignment horizontal="center" vertical="center" wrapText="1"/>
    </xf>
    <xf numFmtId="0" fontId="48" fillId="14" borderId="4" xfId="0" applyFont="1" applyFill="1" applyBorder="1" applyAlignment="1">
      <alignment horizontal="center" vertical="center" wrapText="1"/>
    </xf>
    <xf numFmtId="0" fontId="48" fillId="14" borderId="8" xfId="0" applyFont="1" applyFill="1" applyBorder="1" applyAlignment="1">
      <alignment horizontal="center" vertical="center" wrapText="1"/>
    </xf>
    <xf numFmtId="0" fontId="49" fillId="14" borderId="59" xfId="0" applyFont="1" applyFill="1" applyBorder="1" applyAlignment="1">
      <alignment horizontal="center" vertical="center" wrapText="1"/>
    </xf>
    <xf numFmtId="0" fontId="49" fillId="14" borderId="61" xfId="0" applyFont="1" applyFill="1" applyBorder="1" applyAlignment="1">
      <alignment horizontal="center" vertical="center" wrapText="1"/>
    </xf>
    <xf numFmtId="0" fontId="49" fillId="14" borderId="63" xfId="0" applyFont="1" applyFill="1" applyBorder="1" applyAlignment="1">
      <alignment horizontal="center" vertical="center" wrapText="1"/>
    </xf>
    <xf numFmtId="0" fontId="43" fillId="3" borderId="32" xfId="0" applyFont="1" applyFill="1" applyBorder="1" applyAlignment="1">
      <alignment horizontal="center" vertical="center" wrapText="1"/>
    </xf>
    <xf numFmtId="0" fontId="47" fillId="14" borderId="58" xfId="0" applyFont="1" applyFill="1" applyBorder="1" applyAlignment="1">
      <alignment horizontal="center" vertical="center" wrapText="1"/>
    </xf>
    <xf numFmtId="0" fontId="47" fillId="14" borderId="42" xfId="0" applyFont="1" applyFill="1" applyBorder="1" applyAlignment="1">
      <alignment horizontal="center" vertical="center" wrapText="1"/>
    </xf>
    <xf numFmtId="0" fontId="47" fillId="14" borderId="5" xfId="0" applyFont="1" applyFill="1" applyBorder="1" applyAlignment="1">
      <alignment horizontal="center" vertical="center" wrapText="1"/>
    </xf>
    <xf numFmtId="0" fontId="47" fillId="14" borderId="43" xfId="0" applyFont="1" applyFill="1" applyBorder="1" applyAlignment="1">
      <alignment horizontal="center" vertical="center" wrapText="1"/>
    </xf>
    <xf numFmtId="0" fontId="48" fillId="14" borderId="3" xfId="0" applyFont="1" applyFill="1" applyBorder="1" applyAlignment="1">
      <alignment horizontal="center" vertical="center" wrapText="1"/>
    </xf>
    <xf numFmtId="0" fontId="48" fillId="14" borderId="2" xfId="0" applyFont="1" applyFill="1" applyBorder="1" applyAlignment="1">
      <alignment horizontal="center" vertical="center" wrapText="1"/>
    </xf>
    <xf numFmtId="0" fontId="48" fillId="14" borderId="54" xfId="0" applyFont="1" applyFill="1" applyBorder="1" applyAlignment="1">
      <alignment horizontal="center" vertical="center" wrapText="1"/>
    </xf>
    <xf numFmtId="0" fontId="48" fillId="14" borderId="16" xfId="0" applyFont="1" applyFill="1" applyBorder="1" applyAlignment="1">
      <alignment horizontal="center" vertical="center" wrapText="1"/>
    </xf>
    <xf numFmtId="0" fontId="50" fillId="14" borderId="13" xfId="0" applyFont="1" applyFill="1" applyBorder="1" applyAlignment="1">
      <alignment horizontal="center" vertical="center" wrapText="1"/>
    </xf>
    <xf numFmtId="0" fontId="48" fillId="14" borderId="60" xfId="0" applyFont="1" applyFill="1" applyBorder="1" applyAlignment="1">
      <alignment horizontal="center" vertical="center" wrapText="1"/>
    </xf>
    <xf numFmtId="0" fontId="50" fillId="14" borderId="53" xfId="0" applyFont="1" applyFill="1" applyBorder="1" applyAlignment="1">
      <alignment horizontal="center" vertical="center" wrapText="1"/>
    </xf>
    <xf numFmtId="0" fontId="48" fillId="14" borderId="62" xfId="0" applyFont="1" applyFill="1" applyBorder="1" applyAlignment="1">
      <alignment horizontal="center" vertical="center" wrapText="1"/>
    </xf>
    <xf numFmtId="0" fontId="50" fillId="14" borderId="64" xfId="0" applyFont="1" applyFill="1" applyBorder="1" applyAlignment="1">
      <alignment vertical="center" wrapText="1"/>
    </xf>
    <xf numFmtId="0" fontId="43" fillId="3" borderId="38" xfId="0" applyFont="1" applyFill="1" applyBorder="1" applyAlignment="1">
      <alignment horizontal="center" vertical="center" wrapText="1"/>
    </xf>
    <xf numFmtId="0" fontId="46" fillId="3" borderId="40" xfId="6" applyFont="1" applyFill="1" applyBorder="1" applyAlignment="1">
      <alignment horizontal="center" vertical="center" wrapText="1"/>
    </xf>
    <xf numFmtId="0" fontId="44" fillId="0" borderId="36" xfId="0" applyFont="1" applyBorder="1" applyAlignment="1">
      <alignment horizontal="center" wrapText="1"/>
    </xf>
    <xf numFmtId="0" fontId="44" fillId="0" borderId="38" xfId="0" applyFont="1" applyBorder="1" applyAlignment="1">
      <alignment horizontal="center" wrapText="1"/>
    </xf>
    <xf numFmtId="0" fontId="44" fillId="0" borderId="32" xfId="0" applyFont="1" applyBorder="1" applyAlignment="1">
      <alignment horizontal="center" wrapText="1"/>
    </xf>
    <xf numFmtId="0" fontId="44" fillId="0" borderId="57" xfId="0" applyFont="1" applyBorder="1" applyAlignment="1">
      <alignment horizontal="center" vertical="center" wrapText="1"/>
    </xf>
    <xf numFmtId="0" fontId="44" fillId="0" borderId="46" xfId="0" applyFont="1" applyBorder="1" applyAlignment="1">
      <alignment horizontal="center" vertical="center" wrapText="1"/>
    </xf>
    <xf numFmtId="0" fontId="44" fillId="0" borderId="36" xfId="0" applyFont="1" applyBorder="1" applyAlignment="1">
      <alignment horizontal="center"/>
    </xf>
    <xf numFmtId="4" fontId="8" fillId="0" borderId="38" xfId="0" applyNumberFormat="1" applyFont="1" applyBorder="1" applyAlignment="1">
      <alignment horizontal="center" vertical="top" wrapText="1"/>
    </xf>
    <xf numFmtId="4" fontId="8" fillId="0" borderId="40" xfId="0" applyNumberFormat="1" applyFont="1" applyBorder="1" applyAlignment="1">
      <alignment horizontal="center" vertical="top" wrapText="1"/>
    </xf>
    <xf numFmtId="4" fontId="8" fillId="0" borderId="32" xfId="0" applyNumberFormat="1" applyFont="1" applyBorder="1" applyAlignment="1">
      <alignment horizontal="center" vertical="top" wrapText="1"/>
    </xf>
    <xf numFmtId="0" fontId="8" fillId="0" borderId="38"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32" xfId="0" applyFont="1" applyFill="1" applyBorder="1" applyAlignment="1">
      <alignment horizontal="center" vertical="center"/>
    </xf>
    <xf numFmtId="0" fontId="56" fillId="0" borderId="0" xfId="3" applyFont="1" applyAlignment="1">
      <alignment horizontal="left" vertical="top" wrapText="1"/>
    </xf>
    <xf numFmtId="14" fontId="8" fillId="0" borderId="38" xfId="0" applyNumberFormat="1" applyFont="1" applyFill="1" applyBorder="1" applyAlignment="1">
      <alignment horizontal="center" vertical="center"/>
    </xf>
    <xf numFmtId="14" fontId="8" fillId="0" borderId="40" xfId="0" applyNumberFormat="1" applyFont="1" applyFill="1" applyBorder="1" applyAlignment="1">
      <alignment horizontal="center" vertical="center"/>
    </xf>
    <xf numFmtId="14" fontId="8" fillId="0" borderId="32" xfId="0" applyNumberFormat="1" applyFont="1" applyFill="1" applyBorder="1" applyAlignment="1">
      <alignment horizontal="center" vertical="center"/>
    </xf>
    <xf numFmtId="4" fontId="8" fillId="0" borderId="38" xfId="0" applyNumberFormat="1" applyFont="1" applyBorder="1" applyAlignment="1">
      <alignment horizontal="center" vertical="center" wrapText="1"/>
    </xf>
    <xf numFmtId="4" fontId="8" fillId="0" borderId="40" xfId="0" applyNumberFormat="1" applyFont="1" applyBorder="1" applyAlignment="1">
      <alignment horizontal="center" vertical="center" wrapText="1"/>
    </xf>
    <xf numFmtId="4" fontId="8" fillId="0" borderId="32" xfId="0" applyNumberFormat="1" applyFont="1" applyBorder="1" applyAlignment="1">
      <alignment horizontal="center" vertical="center" wrapText="1"/>
    </xf>
    <xf numFmtId="49" fontId="8" fillId="0" borderId="38" xfId="0" applyNumberFormat="1" applyFont="1" applyBorder="1" applyAlignment="1">
      <alignment horizontal="center" vertical="center" wrapText="1"/>
    </xf>
    <xf numFmtId="49" fontId="8" fillId="0" borderId="40" xfId="0" applyNumberFormat="1" applyFont="1" applyBorder="1" applyAlignment="1">
      <alignment horizontal="center" vertical="center" wrapText="1"/>
    </xf>
    <xf numFmtId="49" fontId="8" fillId="0" borderId="32" xfId="0" applyNumberFormat="1" applyFont="1" applyBorder="1" applyAlignment="1">
      <alignment horizontal="center" vertical="center" wrapText="1"/>
    </xf>
    <xf numFmtId="0" fontId="8" fillId="0" borderId="38"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4" xfId="0" applyFont="1" applyBorder="1" applyAlignment="1">
      <alignment horizontal="center" vertical="center"/>
    </xf>
    <xf numFmtId="0" fontId="8" fillId="0" borderId="14" xfId="0" applyFont="1" applyBorder="1" applyAlignment="1">
      <alignment horizontal="center" vertical="center"/>
    </xf>
    <xf numFmtId="0" fontId="8" fillId="0" borderId="19" xfId="0" applyFont="1" applyBorder="1" applyAlignment="1">
      <alignment horizontal="center" vertical="center"/>
    </xf>
    <xf numFmtId="0" fontId="8" fillId="3" borderId="38"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19" fillId="0" borderId="0" xfId="5" applyFont="1" applyAlignment="1">
      <alignment horizontal="left"/>
    </xf>
    <xf numFmtId="0" fontId="36" fillId="14" borderId="0" xfId="0" applyFont="1" applyFill="1" applyBorder="1" applyAlignment="1">
      <alignment horizontal="center" wrapText="1"/>
    </xf>
    <xf numFmtId="0" fontId="8" fillId="0" borderId="16" xfId="0" applyFont="1" applyBorder="1" applyAlignment="1">
      <alignment horizontal="center" vertical="center"/>
    </xf>
    <xf numFmtId="0" fontId="8" fillId="3" borderId="48" xfId="0" applyFont="1" applyFill="1" applyBorder="1" applyAlignment="1">
      <alignment horizontal="center" vertical="center" wrapText="1"/>
    </xf>
    <xf numFmtId="14" fontId="8" fillId="0" borderId="66" xfId="0" applyNumberFormat="1" applyFont="1" applyFill="1" applyBorder="1" applyAlignment="1">
      <alignment horizontal="center" vertical="center" wrapText="1"/>
    </xf>
    <xf numFmtId="14" fontId="8" fillId="0" borderId="46" xfId="0" applyNumberFormat="1" applyFont="1" applyFill="1" applyBorder="1" applyAlignment="1">
      <alignment horizontal="center" vertical="center" wrapText="1"/>
    </xf>
    <xf numFmtId="14" fontId="8" fillId="0" borderId="50" xfId="0" applyNumberFormat="1" applyFont="1" applyFill="1" applyBorder="1" applyAlignment="1">
      <alignment horizontal="center" vertical="center" wrapText="1"/>
    </xf>
    <xf numFmtId="49" fontId="8" fillId="3" borderId="48" xfId="0" applyNumberFormat="1" applyFont="1" applyFill="1" applyBorder="1" applyAlignment="1">
      <alignment horizontal="center" vertical="center" wrapText="1"/>
    </xf>
    <xf numFmtId="0" fontId="0" fillId="0" borderId="40" xfId="0" applyBorder="1" applyAlignment="1">
      <alignment horizontal="center" vertical="center" wrapText="1"/>
    </xf>
    <xf numFmtId="0" fontId="0" fillId="0" borderId="32" xfId="0" applyBorder="1" applyAlignment="1">
      <alignment horizontal="center" vertical="center" wrapText="1"/>
    </xf>
    <xf numFmtId="49" fontId="8" fillId="3" borderId="38" xfId="0" applyNumberFormat="1" applyFont="1" applyFill="1" applyBorder="1" applyAlignment="1">
      <alignment horizontal="center" vertical="center" wrapText="1"/>
    </xf>
    <xf numFmtId="4" fontId="8" fillId="3" borderId="48" xfId="0" applyNumberFormat="1" applyFont="1" applyFill="1" applyBorder="1" applyAlignment="1">
      <alignment horizontal="center" vertical="top" wrapText="1"/>
    </xf>
    <xf numFmtId="4" fontId="8" fillId="3" borderId="40" xfId="0" applyNumberFormat="1" applyFont="1" applyFill="1" applyBorder="1" applyAlignment="1">
      <alignment horizontal="center" vertical="top" wrapText="1"/>
    </xf>
    <xf numFmtId="4" fontId="8" fillId="3" borderId="32" xfId="0" applyNumberFormat="1" applyFont="1" applyFill="1" applyBorder="1" applyAlignment="1">
      <alignment horizontal="center" vertical="top" wrapText="1"/>
    </xf>
    <xf numFmtId="4" fontId="8" fillId="3" borderId="38" xfId="0" applyNumberFormat="1" applyFont="1" applyFill="1" applyBorder="1" applyAlignment="1">
      <alignment horizontal="center" vertical="center" wrapText="1"/>
    </xf>
    <xf numFmtId="4" fontId="8" fillId="3" borderId="40" xfId="0" applyNumberFormat="1" applyFont="1" applyFill="1" applyBorder="1" applyAlignment="1">
      <alignment horizontal="center" vertical="center" wrapText="1"/>
    </xf>
    <xf numFmtId="4" fontId="8" fillId="3" borderId="32" xfId="0" applyNumberFormat="1" applyFont="1" applyFill="1" applyBorder="1" applyAlignment="1">
      <alignment horizontal="center" vertical="center" wrapText="1"/>
    </xf>
    <xf numFmtId="14" fontId="8" fillId="0" borderId="38" xfId="0" applyNumberFormat="1" applyFont="1" applyFill="1" applyBorder="1" applyAlignment="1">
      <alignment horizontal="center"/>
    </xf>
    <xf numFmtId="14" fontId="8" fillId="0" borderId="40" xfId="0" applyNumberFormat="1" applyFont="1" applyFill="1" applyBorder="1" applyAlignment="1">
      <alignment horizontal="center"/>
    </xf>
    <xf numFmtId="14" fontId="8" fillId="0" borderId="32" xfId="0" applyNumberFormat="1" applyFont="1" applyFill="1" applyBorder="1" applyAlignment="1">
      <alignment horizontal="center"/>
    </xf>
    <xf numFmtId="4" fontId="8" fillId="3" borderId="38" xfId="0" applyNumberFormat="1" applyFont="1" applyFill="1" applyBorder="1" applyAlignment="1">
      <alignment horizontal="center" vertical="top" wrapText="1"/>
    </xf>
    <xf numFmtId="0" fontId="8" fillId="0" borderId="24"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9" xfId="0" applyFont="1" applyBorder="1" applyAlignment="1">
      <alignment horizontal="center" vertical="center" wrapText="1"/>
    </xf>
    <xf numFmtId="0" fontId="15" fillId="0" borderId="0" xfId="5" applyFont="1" applyAlignment="1">
      <alignment horizontal="left" vertical="top" wrapText="1"/>
    </xf>
    <xf numFmtId="0" fontId="15" fillId="10" borderId="52" xfId="0" applyFont="1" applyFill="1" applyBorder="1" applyAlignment="1">
      <alignment horizontal="center" vertical="center" wrapText="1"/>
    </xf>
    <xf numFmtId="0" fontId="15" fillId="10" borderId="53" xfId="0" applyFont="1" applyFill="1" applyBorder="1" applyAlignment="1">
      <alignment horizontal="center" vertical="center" wrapText="1"/>
    </xf>
    <xf numFmtId="0" fontId="15" fillId="10" borderId="39" xfId="0" applyFont="1" applyFill="1" applyBorder="1" applyAlignment="1">
      <alignment horizontal="center" vertical="center" wrapText="1"/>
    </xf>
    <xf numFmtId="0" fontId="8" fillId="18" borderId="21" xfId="5" applyFont="1" applyFill="1" applyBorder="1" applyAlignment="1">
      <alignment horizontal="center" wrapText="1"/>
    </xf>
    <xf numFmtId="0" fontId="19" fillId="0" borderId="0" xfId="2" applyFont="1" applyAlignment="1">
      <alignment horizontal="left" vertical="top" wrapText="1"/>
    </xf>
    <xf numFmtId="0" fontId="5" fillId="0" borderId="3" xfId="2" applyFont="1" applyBorder="1" applyAlignment="1">
      <alignment horizontal="center" vertical="center"/>
    </xf>
    <xf numFmtId="0" fontId="5" fillId="0" borderId="2" xfId="2" applyFont="1" applyBorder="1" applyAlignment="1">
      <alignment horizontal="center" vertical="center"/>
    </xf>
    <xf numFmtId="0" fontId="5" fillId="0" borderId="44" xfId="2" applyFont="1" applyBorder="1" applyAlignment="1">
      <alignment horizontal="center" vertical="center"/>
    </xf>
    <xf numFmtId="0" fontId="5" fillId="0" borderId="9" xfId="2" applyFont="1" applyBorder="1" applyAlignment="1">
      <alignment horizontal="center" vertical="center"/>
    </xf>
    <xf numFmtId="0" fontId="5" fillId="13" borderId="3" xfId="2" applyFont="1" applyFill="1" applyBorder="1" applyAlignment="1">
      <alignment horizontal="center" vertical="center"/>
    </xf>
    <xf numFmtId="0" fontId="5" fillId="13" borderId="6" xfId="2" applyFont="1" applyFill="1" applyBorder="1" applyAlignment="1">
      <alignment horizontal="center" vertical="center"/>
    </xf>
    <xf numFmtId="0" fontId="5" fillId="13" borderId="84" xfId="2" applyFont="1" applyFill="1" applyBorder="1" applyAlignment="1">
      <alignment horizontal="center" vertical="center"/>
    </xf>
    <xf numFmtId="0" fontId="5" fillId="13" borderId="1" xfId="2" applyFont="1" applyFill="1" applyBorder="1" applyAlignment="1">
      <alignment horizontal="center" vertical="center"/>
    </xf>
    <xf numFmtId="0" fontId="5" fillId="13" borderId="4" xfId="2" applyFont="1" applyFill="1" applyBorder="1" applyAlignment="1">
      <alignment horizontal="center" vertical="center"/>
    </xf>
    <xf numFmtId="0" fontId="5" fillId="13" borderId="8" xfId="2" applyFont="1" applyFill="1" applyBorder="1" applyAlignment="1">
      <alignment horizontal="center" vertical="center"/>
    </xf>
  </cellXfs>
  <cellStyles count="12">
    <cellStyle name="20% — akcent 1" xfId="6" builtinId="30"/>
    <cellStyle name="60% — akcent 6" xfId="7" builtinId="52"/>
    <cellStyle name="Dobry" xfId="9" builtinId="26"/>
    <cellStyle name="Dziesiętny" xfId="10" builtinId="3"/>
    <cellStyle name="Normalny" xfId="0" builtinId="0"/>
    <cellStyle name="Normalny 2" xfId="8"/>
    <cellStyle name="Normalny 3 3" xfId="11"/>
    <cellStyle name="Normalny_Arkusz1" xfId="1"/>
    <cellStyle name="Normalny_Arkusz2" xfId="2"/>
    <cellStyle name="Normalny_Arkusz3" xfId="3"/>
    <cellStyle name="Normalny_Arkusz4" xfId="4"/>
    <cellStyle name="Normalny_Arkusz6" xfId="5"/>
  </cellStyles>
  <dxfs count="0"/>
  <tableStyles count="0" defaultTableStyle="TableStyleMedium9" defaultPivotStyle="PivotStyleLight16"/>
  <colors>
    <mruColors>
      <color rgb="FFCCFFFF"/>
      <color rgb="FFCCECFF"/>
      <color rgb="FFBCFFA7"/>
      <color rgb="FF66FF33"/>
      <color rgb="FF008000"/>
      <color rgb="FF33CC33"/>
      <color rgb="FFCCFF66"/>
      <color rgb="FF99FF66"/>
      <color rgb="FFFF99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mila.olownia/Desktop/tab.%202%20rezerwat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
    </sheetNames>
    <sheetDataSet>
      <sheetData sheetId="0">
        <row r="1">
          <cell r="A1" t="str">
            <v xml:space="preserve">Tab. 2. FORMY OCHRONY PRZYRODY W LASACH </v>
          </cell>
        </row>
        <row r="2">
          <cell r="A2" t="str">
            <v xml:space="preserve">             PAŃSTWOWYCH: PLANY OCHRONY REZERWATÓW</v>
          </cell>
        </row>
        <row r="4">
          <cell r="A4" t="str">
            <v>wg stanu na 31.12.2017 r.</v>
          </cell>
        </row>
        <row r="6">
          <cell r="A6" t="str">
            <v>Lp.</v>
          </cell>
          <cell r="B6" t="str">
            <v>Nadleśnictwo</v>
          </cell>
          <cell r="C6" t="str">
            <v>Nazwa Rezerwatu</v>
          </cell>
          <cell r="D6" t="str">
            <v>Powierzchnia rezerwatu (na gruntach LP)</v>
          </cell>
          <cell r="E6" t="str">
            <v>Plan ochrony rezerwatu</v>
          </cell>
          <cell r="F6" t="str">
            <v>Plan ochrony rezerwatu</v>
          </cell>
          <cell r="G6" t="str">
            <v>Zadania ochronne</v>
          </cell>
          <cell r="H6" t="str">
            <v>Brak  dokumentów</v>
          </cell>
        </row>
        <row r="7">
          <cell r="D7" t="str">
            <v>ha</v>
          </cell>
          <cell r="E7" t="str">
            <v>tak/nie</v>
          </cell>
          <cell r="F7" t="str">
            <v>(szt)</v>
          </cell>
          <cell r="G7" t="str">
            <v>tak/nie</v>
          </cell>
          <cell r="H7" t="str">
            <v>tak/nie</v>
          </cell>
        </row>
        <row r="8">
          <cell r="A8" t="str">
            <v>1.</v>
          </cell>
          <cell r="B8" t="str">
            <v>Bartoszyce</v>
          </cell>
          <cell r="C8" t="str">
            <v>-</v>
          </cell>
        </row>
        <row r="9">
          <cell r="A9" t="str">
            <v>2.</v>
          </cell>
          <cell r="B9" t="str">
            <v>Ciechanów</v>
          </cell>
          <cell r="C9" t="str">
            <v>Modła</v>
          </cell>
          <cell r="D9">
            <v>9.36</v>
          </cell>
          <cell r="E9" t="str">
            <v>nie</v>
          </cell>
          <cell r="G9" t="str">
            <v>nie</v>
          </cell>
        </row>
        <row r="10">
          <cell r="B10" t="str">
            <v>Ciechanów</v>
          </cell>
          <cell r="C10" t="str">
            <v>Lekowo</v>
          </cell>
          <cell r="D10">
            <v>5.31</v>
          </cell>
          <cell r="E10" t="str">
            <v>nie</v>
          </cell>
          <cell r="G10" t="str">
            <v>nie</v>
          </cell>
        </row>
        <row r="11">
          <cell r="A11" t="str">
            <v>3.</v>
          </cell>
          <cell r="B11" t="str">
            <v>Dobrocin</v>
          </cell>
          <cell r="C11" t="str">
            <v>Zielony Mechacz</v>
          </cell>
          <cell r="D11">
            <v>94.3</v>
          </cell>
          <cell r="E11" t="str">
            <v>nie</v>
          </cell>
          <cell r="G11" t="str">
            <v>nie</v>
          </cell>
        </row>
        <row r="12">
          <cell r="B12" t="str">
            <v>Dobrocin</v>
          </cell>
          <cell r="C12" t="str">
            <v>Niedźwiedzie Wielkie</v>
          </cell>
          <cell r="D12">
            <v>34.020000000000003</v>
          </cell>
          <cell r="E12" t="str">
            <v>nie</v>
          </cell>
          <cell r="G12" t="str">
            <v>nie</v>
          </cell>
        </row>
        <row r="13">
          <cell r="B13" t="str">
            <v>Dobrocin</v>
          </cell>
          <cell r="C13" t="str">
            <v>Ostoja Bobrów na Rzece Pasłęce</v>
          </cell>
          <cell r="D13">
            <v>71.92</v>
          </cell>
          <cell r="E13" t="str">
            <v>nie</v>
          </cell>
          <cell r="G13" t="str">
            <v>tak</v>
          </cell>
        </row>
        <row r="14">
          <cell r="A14" t="str">
            <v>4.</v>
          </cell>
          <cell r="B14" t="str">
            <v>Dwukoły</v>
          </cell>
          <cell r="C14" t="str">
            <v>Doina Mławki</v>
          </cell>
          <cell r="D14">
            <v>147.41</v>
          </cell>
          <cell r="E14" t="str">
            <v>nie</v>
          </cell>
          <cell r="G14" t="str">
            <v>tak</v>
          </cell>
        </row>
        <row r="15">
          <cell r="B15" t="str">
            <v>Dwukoły</v>
          </cell>
          <cell r="C15" t="str">
            <v>Baranie Góry</v>
          </cell>
          <cell r="D15">
            <v>176.44</v>
          </cell>
          <cell r="E15" t="str">
            <v>tak</v>
          </cell>
          <cell r="G15" t="str">
            <v>nie</v>
          </cell>
        </row>
        <row r="16">
          <cell r="B16" t="str">
            <v>Dwukoły</v>
          </cell>
          <cell r="C16" t="str">
            <v>Gołuska Kępa</v>
          </cell>
          <cell r="D16">
            <v>9.89</v>
          </cell>
          <cell r="E16" t="str">
            <v>nie</v>
          </cell>
          <cell r="G16" t="str">
            <v>nie</v>
          </cell>
        </row>
        <row r="17">
          <cell r="B17" t="str">
            <v>Dwukoły</v>
          </cell>
          <cell r="C17" t="str">
            <v>Olszyny Rumockie</v>
          </cell>
          <cell r="D17">
            <v>146.63</v>
          </cell>
          <cell r="E17" t="str">
            <v>tak</v>
          </cell>
          <cell r="G17" t="str">
            <v>nie</v>
          </cell>
        </row>
        <row r="18">
          <cell r="B18" t="str">
            <v>Dwukoły</v>
          </cell>
          <cell r="C18" t="str">
            <v>Góra Dębowa</v>
          </cell>
          <cell r="D18">
            <v>163.32</v>
          </cell>
          <cell r="E18" t="str">
            <v>nie</v>
          </cell>
          <cell r="G18" t="str">
            <v>tak</v>
          </cell>
        </row>
        <row r="19">
          <cell r="B19" t="str">
            <v>Dwukoły</v>
          </cell>
          <cell r="C19" t="str">
            <v>Świńskie Bagno</v>
          </cell>
          <cell r="D19">
            <v>16.100000000000001</v>
          </cell>
          <cell r="E19" t="str">
            <v>nie</v>
          </cell>
          <cell r="G19" t="str">
            <v>nie</v>
          </cell>
        </row>
        <row r="20">
          <cell r="A20" t="str">
            <v>5.</v>
          </cell>
          <cell r="B20" t="str">
            <v>Górowo Iławeckie</v>
          </cell>
          <cell r="C20" t="str">
            <v>Jezioro Martwe</v>
          </cell>
          <cell r="D20">
            <v>14.69</v>
          </cell>
          <cell r="E20" t="str">
            <v>nie</v>
          </cell>
          <cell r="G20" t="str">
            <v>nie</v>
          </cell>
        </row>
        <row r="21">
          <cell r="A21" t="str">
            <v>6.</v>
          </cell>
          <cell r="B21" t="str">
            <v>Iława</v>
          </cell>
          <cell r="C21" t="str">
            <v>Jezioro Karaś</v>
          </cell>
          <cell r="D21">
            <v>438.12</v>
          </cell>
          <cell r="E21" t="str">
            <v>tak</v>
          </cell>
          <cell r="G21" t="str">
            <v>nie</v>
          </cell>
        </row>
        <row r="22">
          <cell r="B22" t="str">
            <v>Iława</v>
          </cell>
          <cell r="C22" t="str">
            <v>Jezioro Iłgi</v>
          </cell>
          <cell r="D22">
            <v>18.350000000000001</v>
          </cell>
          <cell r="E22" t="str">
            <v>nie</v>
          </cell>
          <cell r="G22" t="str">
            <v>nie</v>
          </cell>
        </row>
        <row r="23">
          <cell r="B23" t="str">
            <v>Iława</v>
          </cell>
          <cell r="C23" t="str">
            <v>Rzeka Drwęca</v>
          </cell>
          <cell r="D23">
            <v>0</v>
          </cell>
          <cell r="E23" t="str">
            <v>nie</v>
          </cell>
          <cell r="G23" t="str">
            <v>tak</v>
          </cell>
        </row>
        <row r="24">
          <cell r="A24" t="str">
            <v>7.</v>
          </cell>
          <cell r="B24" t="str">
            <v>Jagiełek</v>
          </cell>
          <cell r="C24" t="str">
            <v>Ostoja Bobrów na Rzece Pasłęce</v>
          </cell>
          <cell r="D24">
            <v>334.37</v>
          </cell>
          <cell r="E24" t="str">
            <v>nie</v>
          </cell>
          <cell r="G24" t="str">
            <v>tak</v>
          </cell>
        </row>
        <row r="25">
          <cell r="A25" t="str">
            <v>8.</v>
          </cell>
          <cell r="B25" t="str">
            <v>Jedwabno</v>
          </cell>
          <cell r="C25" t="str">
            <v>Jezioro Kośno</v>
          </cell>
          <cell r="D25">
            <v>161.4</v>
          </cell>
          <cell r="E25" t="str">
            <v>tak</v>
          </cell>
          <cell r="G25" t="str">
            <v>nie</v>
          </cell>
        </row>
        <row r="26">
          <cell r="B26" t="str">
            <v>Jedwabno</v>
          </cell>
          <cell r="C26" t="str">
            <v>Dęby Napiwodzkie</v>
          </cell>
          <cell r="D26">
            <v>37.11</v>
          </cell>
          <cell r="E26" t="str">
            <v>nie</v>
          </cell>
          <cell r="G26" t="str">
            <v>nie</v>
          </cell>
        </row>
        <row r="27">
          <cell r="B27" t="str">
            <v>Jedwabno</v>
          </cell>
          <cell r="C27" t="str">
            <v>Małga</v>
          </cell>
          <cell r="D27">
            <v>164.26</v>
          </cell>
          <cell r="E27" t="str">
            <v>nie</v>
          </cell>
          <cell r="G27" t="str">
            <v>nie</v>
          </cell>
        </row>
        <row r="28">
          <cell r="A28" t="str">
            <v>9.</v>
          </cell>
          <cell r="B28" t="str">
            <v>Korpele</v>
          </cell>
          <cell r="C28" t="str">
            <v>Kulka</v>
          </cell>
          <cell r="D28">
            <v>12.2</v>
          </cell>
          <cell r="E28" t="str">
            <v xml:space="preserve">nie </v>
          </cell>
          <cell r="G28" t="str">
            <v>tak</v>
          </cell>
        </row>
        <row r="29">
          <cell r="B29" t="str">
            <v>Korpele</v>
          </cell>
          <cell r="C29" t="str">
            <v>Sołtysek</v>
          </cell>
          <cell r="D29">
            <v>35.770000000000003</v>
          </cell>
          <cell r="E29" t="str">
            <v>nie</v>
          </cell>
          <cell r="G29" t="str">
            <v>nie</v>
          </cell>
        </row>
        <row r="30">
          <cell r="A30" t="str">
            <v>10.</v>
          </cell>
          <cell r="B30" t="str">
            <v>Kudypy</v>
          </cell>
          <cell r="C30" t="str">
            <v>Kamienna Góra</v>
          </cell>
          <cell r="D30">
            <v>95.52</v>
          </cell>
          <cell r="E30" t="str">
            <v>tak</v>
          </cell>
          <cell r="G30" t="str">
            <v>nie</v>
          </cell>
        </row>
        <row r="31">
          <cell r="B31" t="str">
            <v>Kudypy</v>
          </cell>
          <cell r="C31" t="str">
            <v>Ostoja Bobrów na Rzece Pasłęce</v>
          </cell>
          <cell r="D31">
            <v>997</v>
          </cell>
          <cell r="E31" t="str">
            <v>nie</v>
          </cell>
          <cell r="G31" t="str">
            <v>tak</v>
          </cell>
        </row>
        <row r="32">
          <cell r="A32" t="str">
            <v>11.</v>
          </cell>
          <cell r="B32" t="str">
            <v>Lidzbark</v>
          </cell>
          <cell r="C32" t="str">
            <v>Jar Brynicy</v>
          </cell>
          <cell r="D32">
            <v>28.14</v>
          </cell>
          <cell r="E32" t="str">
            <v>nie</v>
          </cell>
          <cell r="G32" t="str">
            <v>nie</v>
          </cell>
        </row>
        <row r="33">
          <cell r="B33" t="str">
            <v>Lidzbark</v>
          </cell>
          <cell r="C33" t="str">
            <v>Klonowo</v>
          </cell>
          <cell r="D33">
            <v>30.79</v>
          </cell>
          <cell r="E33" t="str">
            <v>nie</v>
          </cell>
          <cell r="G33" t="str">
            <v>nie</v>
          </cell>
        </row>
        <row r="34">
          <cell r="B34" t="str">
            <v>Lidzbark</v>
          </cell>
          <cell r="C34" t="str">
            <v>Ostrów Tarczyński</v>
          </cell>
          <cell r="D34">
            <v>103.39</v>
          </cell>
          <cell r="E34" t="str">
            <v>tak</v>
          </cell>
          <cell r="G34" t="str">
            <v>nie</v>
          </cell>
        </row>
        <row r="35">
          <cell r="B35" t="str">
            <v>Lidzbark</v>
          </cell>
          <cell r="C35" t="str">
            <v>Piekiełko</v>
          </cell>
          <cell r="D35">
            <v>24.58</v>
          </cell>
          <cell r="E35" t="str">
            <v>nie</v>
          </cell>
          <cell r="G35" t="str">
            <v>nie</v>
          </cell>
        </row>
        <row r="36">
          <cell r="A36" t="str">
            <v>12.</v>
          </cell>
          <cell r="B36" t="str">
            <v>Miłomłyn</v>
          </cell>
          <cell r="C36" t="str">
            <v>Sosny Taborskie</v>
          </cell>
          <cell r="D36">
            <v>95.32</v>
          </cell>
          <cell r="E36" t="str">
            <v>tak</v>
          </cell>
          <cell r="G36" t="str">
            <v>nie</v>
          </cell>
        </row>
        <row r="37">
          <cell r="B37" t="str">
            <v>Miłomłyn</v>
          </cell>
          <cell r="C37" t="str">
            <v>Jezioro Długie</v>
          </cell>
          <cell r="D37">
            <v>230.02</v>
          </cell>
          <cell r="E37" t="str">
            <v>nie</v>
          </cell>
          <cell r="G37" t="str">
            <v>tak</v>
          </cell>
        </row>
        <row r="38">
          <cell r="A38" t="str">
            <v>13.</v>
          </cell>
          <cell r="B38" t="str">
            <v>Młynary</v>
          </cell>
          <cell r="C38" t="str">
            <v>Dęby w Krukach Pasłęckich</v>
          </cell>
          <cell r="D38">
            <v>9.77</v>
          </cell>
          <cell r="E38" t="str">
            <v>tak</v>
          </cell>
          <cell r="G38" t="str">
            <v>tak</v>
          </cell>
        </row>
        <row r="39">
          <cell r="B39" t="str">
            <v>Młynary</v>
          </cell>
          <cell r="C39" t="str">
            <v>Lenki</v>
          </cell>
          <cell r="D39">
            <v>9.9</v>
          </cell>
          <cell r="E39" t="str">
            <v>tak</v>
          </cell>
          <cell r="G39" t="str">
            <v>tak</v>
          </cell>
        </row>
        <row r="40">
          <cell r="B40" t="str">
            <v>Młynary</v>
          </cell>
          <cell r="C40" t="str">
            <v>Osiek</v>
          </cell>
          <cell r="D40">
            <v>43.4</v>
          </cell>
          <cell r="E40" t="str">
            <v>nie</v>
          </cell>
          <cell r="G40" t="str">
            <v>nie</v>
          </cell>
        </row>
        <row r="41">
          <cell r="B41" t="str">
            <v>Młynary</v>
          </cell>
          <cell r="C41" t="str">
            <v>Ostoja Bobrów na Rzece Pasłęce</v>
          </cell>
          <cell r="D41">
            <v>404.79</v>
          </cell>
          <cell r="E41" t="str">
            <v>nie</v>
          </cell>
          <cell r="G41" t="str">
            <v>tak</v>
          </cell>
        </row>
        <row r="42">
          <cell r="A42" t="str">
            <v>14.</v>
          </cell>
          <cell r="B42" t="str">
            <v>Mrągowo</v>
          </cell>
          <cell r="C42" t="str">
            <v>Bukowy</v>
          </cell>
          <cell r="D42">
            <v>8.35</v>
          </cell>
          <cell r="E42" t="str">
            <v>tak</v>
          </cell>
          <cell r="G42" t="str">
            <v>nie</v>
          </cell>
        </row>
        <row r="43">
          <cell r="B43" t="str">
            <v>Mrągowo</v>
          </cell>
          <cell r="C43" t="str">
            <v>Dębowo</v>
          </cell>
          <cell r="D43">
            <v>25.96</v>
          </cell>
          <cell r="E43" t="str">
            <v>tak</v>
          </cell>
          <cell r="G43" t="str">
            <v>nie</v>
          </cell>
        </row>
        <row r="44">
          <cell r="B44" t="str">
            <v>Mrągowo</v>
          </cell>
          <cell r="C44" t="str">
            <v>Gązowa</v>
          </cell>
          <cell r="D44">
            <v>204.76</v>
          </cell>
          <cell r="E44" t="str">
            <v>tak</v>
          </cell>
          <cell r="G44" t="str">
            <v>nie</v>
          </cell>
        </row>
        <row r="45">
          <cell r="B45" t="str">
            <v>Mrągowo</v>
          </cell>
          <cell r="C45" t="str">
            <v>Piłaki</v>
          </cell>
          <cell r="D45">
            <v>52.45</v>
          </cell>
          <cell r="E45" t="str">
            <v>tak</v>
          </cell>
          <cell r="G45" t="str">
            <v>nie</v>
          </cell>
        </row>
        <row r="46">
          <cell r="A46" t="str">
            <v>15.</v>
          </cell>
          <cell r="B46" t="str">
            <v>Myszyniec</v>
          </cell>
          <cell r="C46" t="str">
            <v>Surowe</v>
          </cell>
          <cell r="D46">
            <v>4.57</v>
          </cell>
          <cell r="E46" t="str">
            <v>nie</v>
          </cell>
          <cell r="G46" t="str">
            <v>nie</v>
          </cell>
        </row>
        <row r="47">
          <cell r="B47" t="str">
            <v>Myszyniec</v>
          </cell>
          <cell r="C47" t="str">
            <v>Podgórze</v>
          </cell>
          <cell r="D47">
            <v>37.76</v>
          </cell>
          <cell r="E47" t="str">
            <v>nie</v>
          </cell>
          <cell r="G47" t="str">
            <v>nie</v>
          </cell>
        </row>
        <row r="48">
          <cell r="B48" t="str">
            <v>Myszyniec</v>
          </cell>
          <cell r="C48" t="str">
            <v>Czarnia</v>
          </cell>
          <cell r="D48">
            <v>141.26</v>
          </cell>
          <cell r="E48" t="str">
            <v>nie</v>
          </cell>
          <cell r="G48" t="str">
            <v>nie</v>
          </cell>
        </row>
        <row r="49">
          <cell r="B49" t="str">
            <v>Myszyniec</v>
          </cell>
          <cell r="C49" t="str">
            <v>Torfowisko Serafin</v>
          </cell>
          <cell r="D49">
            <v>7.65</v>
          </cell>
          <cell r="E49" t="str">
            <v>nie</v>
          </cell>
          <cell r="G49" t="str">
            <v>tak</v>
          </cell>
        </row>
        <row r="50">
          <cell r="B50" t="str">
            <v>Myszyniec</v>
          </cell>
          <cell r="C50" t="str">
            <v>Torfowisko Karaska</v>
          </cell>
          <cell r="D50">
            <v>402.69</v>
          </cell>
          <cell r="E50" t="str">
            <v>nie</v>
          </cell>
          <cell r="G50" t="str">
            <v>tak</v>
          </cell>
        </row>
        <row r="51">
          <cell r="A51" t="str">
            <v>16.</v>
          </cell>
          <cell r="B51" t="str">
            <v>Nidzica</v>
          </cell>
          <cell r="C51" t="str">
            <v>Jezioro Orłowo Małe</v>
          </cell>
          <cell r="D51">
            <v>10.75</v>
          </cell>
          <cell r="E51" t="str">
            <v>nie</v>
          </cell>
          <cell r="G51" t="str">
            <v>tak</v>
          </cell>
        </row>
        <row r="52">
          <cell r="B52" t="str">
            <v>Nidzica</v>
          </cell>
          <cell r="C52" t="str">
            <v>Źródła Rzeki Łyny im. Prof.. Romana Kobendzy</v>
          </cell>
          <cell r="D52">
            <v>122.22</v>
          </cell>
          <cell r="E52" t="str">
            <v>nie</v>
          </cell>
          <cell r="G52" t="str">
            <v>tak</v>
          </cell>
        </row>
        <row r="53">
          <cell r="B53" t="str">
            <v>Nidzica</v>
          </cell>
          <cell r="C53" t="str">
            <v>Koniuszanka I</v>
          </cell>
          <cell r="D53">
            <v>23.91</v>
          </cell>
          <cell r="E53" t="str">
            <v>tak</v>
          </cell>
          <cell r="G53" t="str">
            <v>nie</v>
          </cell>
        </row>
        <row r="54">
          <cell r="B54" t="str">
            <v>Nidzica</v>
          </cell>
          <cell r="C54" t="str">
            <v>Koniuszanka II</v>
          </cell>
          <cell r="D54">
            <v>64.06</v>
          </cell>
          <cell r="E54" t="str">
            <v>tak</v>
          </cell>
          <cell r="G54" t="str">
            <v>nie</v>
          </cell>
        </row>
        <row r="55">
          <cell r="A55" t="str">
            <v>17.</v>
          </cell>
          <cell r="B55" t="str">
            <v>Nowe Ramuki</v>
          </cell>
          <cell r="C55" t="str">
            <v>Las Warmiński</v>
          </cell>
          <cell r="D55">
            <v>1640.88</v>
          </cell>
          <cell r="E55" t="str">
            <v>tak</v>
          </cell>
          <cell r="G55" t="str">
            <v>nie</v>
          </cell>
        </row>
        <row r="56">
          <cell r="B56" t="str">
            <v>Nowe Ramuki</v>
          </cell>
          <cell r="C56" t="str">
            <v>Ostoja Bobrów na Rzece Pasłęce</v>
          </cell>
          <cell r="D56">
            <v>43.08</v>
          </cell>
          <cell r="E56" t="str">
            <v>nie</v>
          </cell>
          <cell r="G56" t="str">
            <v>tak</v>
          </cell>
        </row>
        <row r="57">
          <cell r="A57" t="str">
            <v>18.</v>
          </cell>
          <cell r="B57" t="str">
            <v xml:space="preserve">Olsztyn  </v>
          </cell>
          <cell r="C57" t="str">
            <v>Jezioro Kośno</v>
          </cell>
          <cell r="D57">
            <v>511.15</v>
          </cell>
          <cell r="E57" t="str">
            <v>tak</v>
          </cell>
          <cell r="G57" t="str">
            <v>nie</v>
          </cell>
        </row>
        <row r="58">
          <cell r="B58" t="str">
            <v>Olsztyn</v>
          </cell>
          <cell r="C58" t="str">
            <v>Las Warmiński</v>
          </cell>
          <cell r="D58">
            <v>29.49</v>
          </cell>
          <cell r="E58" t="str">
            <v>tak</v>
          </cell>
          <cell r="G58" t="str">
            <v>nie</v>
          </cell>
        </row>
        <row r="59">
          <cell r="A59" t="str">
            <v>19.</v>
          </cell>
          <cell r="B59" t="str">
            <v>Olsztynek</v>
          </cell>
          <cell r="C59" t="str">
            <v>Bagno Nadrowskie</v>
          </cell>
          <cell r="D59">
            <v>105.01</v>
          </cell>
          <cell r="E59" t="str">
            <v>nie</v>
          </cell>
          <cell r="G59" t="str">
            <v>tak</v>
          </cell>
        </row>
        <row r="60">
          <cell r="B60" t="str">
            <v>Olsztynek</v>
          </cell>
          <cell r="C60" t="str">
            <v>Dylewo</v>
          </cell>
          <cell r="D60">
            <v>9.6199999999999992</v>
          </cell>
          <cell r="E60" t="str">
            <v>nie</v>
          </cell>
          <cell r="G60" t="str">
            <v>nie</v>
          </cell>
        </row>
        <row r="61">
          <cell r="B61" t="str">
            <v>Olsztynek</v>
          </cell>
          <cell r="C61" t="str">
            <v>Jezioro Francuskie</v>
          </cell>
          <cell r="D61">
            <v>15.03</v>
          </cell>
          <cell r="E61" t="str">
            <v>nie</v>
          </cell>
          <cell r="G61" t="str">
            <v>nie</v>
          </cell>
        </row>
        <row r="62">
          <cell r="A62" t="str">
            <v>20.</v>
          </cell>
          <cell r="B62" t="str">
            <v>Orneta</v>
          </cell>
          <cell r="C62" t="str">
            <v>Dolina rzeki Wałszy</v>
          </cell>
          <cell r="D62">
            <v>205.74</v>
          </cell>
          <cell r="E62" t="str">
            <v xml:space="preserve">nie </v>
          </cell>
          <cell r="G62" t="str">
            <v>tak</v>
          </cell>
        </row>
        <row r="63">
          <cell r="B63" t="str">
            <v>Orneta</v>
          </cell>
          <cell r="C63" t="str">
            <v>Ostoja Bobrów na Rzece Pasłęce</v>
          </cell>
          <cell r="D63">
            <v>666.56</v>
          </cell>
          <cell r="E63" t="str">
            <v>nie</v>
          </cell>
          <cell r="G63" t="str">
            <v>tak</v>
          </cell>
        </row>
        <row r="64">
          <cell r="A64" t="str">
            <v>21.</v>
          </cell>
          <cell r="B64" t="str">
            <v>Ostrołęka</v>
          </cell>
          <cell r="C64" t="str">
            <v>Olsy Płoszyckie</v>
          </cell>
          <cell r="D64">
            <v>139.61000000000001</v>
          </cell>
          <cell r="E64" t="str">
            <v>tak</v>
          </cell>
          <cell r="G64" t="str">
            <v>nie</v>
          </cell>
        </row>
        <row r="65">
          <cell r="A65" t="str">
            <v>22.</v>
          </cell>
          <cell r="B65" t="str">
            <v>Parciaki</v>
          </cell>
          <cell r="C65" t="str">
            <v>Zwierzyniec</v>
          </cell>
          <cell r="D65">
            <v>40.42</v>
          </cell>
          <cell r="E65" t="str">
            <v>tak</v>
          </cell>
          <cell r="G65" t="str">
            <v>tak</v>
          </cell>
        </row>
        <row r="66">
          <cell r="A66" t="str">
            <v>23.</v>
          </cell>
          <cell r="B66" t="str">
            <v>Przasznysz</v>
          </cell>
          <cell r="C66" t="str">
            <v>-</v>
          </cell>
        </row>
        <row r="67">
          <cell r="A67" t="str">
            <v>24.</v>
          </cell>
          <cell r="B67" t="str">
            <v>Spychowo</v>
          </cell>
          <cell r="C67" t="str">
            <v>Pupy</v>
          </cell>
          <cell r="D67">
            <v>58.12</v>
          </cell>
          <cell r="E67" t="str">
            <v>nie</v>
          </cell>
          <cell r="G67" t="str">
            <v>nie</v>
          </cell>
        </row>
        <row r="68">
          <cell r="A68" t="str">
            <v>25.</v>
          </cell>
          <cell r="B68" t="str">
            <v>Srokowo</v>
          </cell>
          <cell r="C68" t="str">
            <v>Bajory</v>
          </cell>
          <cell r="D68">
            <v>165.57</v>
          </cell>
          <cell r="E68" t="str">
            <v>nie</v>
          </cell>
          <cell r="G68" t="str">
            <v>nie</v>
          </cell>
        </row>
        <row r="69">
          <cell r="B69" t="str">
            <v>Srokowo</v>
          </cell>
          <cell r="C69" t="str">
            <v>Kałeckie Błota</v>
          </cell>
          <cell r="D69">
            <v>172.01</v>
          </cell>
          <cell r="E69" t="str">
            <v>nie</v>
          </cell>
          <cell r="G69" t="str">
            <v>nie</v>
          </cell>
        </row>
        <row r="70">
          <cell r="A70" t="str">
            <v>26.</v>
          </cell>
          <cell r="B70" t="str">
            <v>Stare Jabłonki</v>
          </cell>
          <cell r="C70" t="str">
            <v>Ostoja Bobrów na Rzece Pasłęce</v>
          </cell>
          <cell r="D70">
            <v>24.58</v>
          </cell>
          <cell r="E70" t="str">
            <v>nie</v>
          </cell>
          <cell r="G70" t="str">
            <v>tak</v>
          </cell>
        </row>
        <row r="71">
          <cell r="A71" t="str">
            <v>27.</v>
          </cell>
          <cell r="B71" t="str">
            <v>Strzałowo</v>
          </cell>
          <cell r="C71" t="str">
            <v>Pierwos</v>
          </cell>
          <cell r="D71">
            <v>587.25</v>
          </cell>
          <cell r="E71" t="str">
            <v>nie</v>
          </cell>
          <cell r="G71" t="str">
            <v>nie</v>
          </cell>
        </row>
        <row r="72">
          <cell r="B72" t="str">
            <v>Strzałowo</v>
          </cell>
          <cell r="C72" t="str">
            <v>Strzałowo</v>
          </cell>
          <cell r="D72">
            <v>14.12</v>
          </cell>
          <cell r="E72" t="str">
            <v>nie</v>
          </cell>
          <cell r="G72" t="str">
            <v>nie</v>
          </cell>
        </row>
        <row r="73">
          <cell r="B73" t="str">
            <v>Strzałowo</v>
          </cell>
          <cell r="C73" t="str">
            <v>Ławny Lasek</v>
          </cell>
          <cell r="D73">
            <v>7.62</v>
          </cell>
          <cell r="E73" t="str">
            <v>nie</v>
          </cell>
          <cell r="G73" t="str">
            <v>nie</v>
          </cell>
        </row>
        <row r="74">
          <cell r="B74" t="str">
            <v>Strzałowo</v>
          </cell>
          <cell r="C74" t="str">
            <v>Zakręt</v>
          </cell>
          <cell r="D74">
            <v>98.37</v>
          </cell>
          <cell r="E74" t="str">
            <v>nie</v>
          </cell>
          <cell r="G74" t="str">
            <v>nie</v>
          </cell>
        </row>
        <row r="75">
          <cell r="B75" t="str">
            <v>Strzałowo</v>
          </cell>
          <cell r="C75" t="str">
            <v>Królewska Sosna</v>
          </cell>
          <cell r="D75">
            <v>97.42</v>
          </cell>
          <cell r="E75" t="str">
            <v>nie</v>
          </cell>
          <cell r="G75" t="str">
            <v>nie</v>
          </cell>
        </row>
        <row r="76">
          <cell r="B76" t="str">
            <v>Strzałowo</v>
          </cell>
          <cell r="C76" t="str">
            <v>Krutynia</v>
          </cell>
          <cell r="D76">
            <v>213.14</v>
          </cell>
          <cell r="E76" t="str">
            <v>nie</v>
          </cell>
          <cell r="G76" t="str">
            <v>nie</v>
          </cell>
        </row>
        <row r="77">
          <cell r="A77" t="str">
            <v>28.</v>
          </cell>
          <cell r="B77" t="str">
            <v>Susz</v>
          </cell>
          <cell r="C77" t="str">
            <v>Jasne</v>
          </cell>
          <cell r="D77">
            <v>106.3</v>
          </cell>
          <cell r="E77" t="str">
            <v>tak</v>
          </cell>
          <cell r="G77" t="str">
            <v>nie</v>
          </cell>
        </row>
        <row r="78">
          <cell r="B78" t="str">
            <v>Susz</v>
          </cell>
          <cell r="C78" t="str">
            <v>Czerwica</v>
          </cell>
          <cell r="D78">
            <v>11.63</v>
          </cell>
          <cell r="E78" t="str">
            <v>nie</v>
          </cell>
          <cell r="G78" t="str">
            <v>nie</v>
          </cell>
        </row>
        <row r="79">
          <cell r="B79" t="str">
            <v>Susz</v>
          </cell>
          <cell r="C79" t="str">
            <v>Jezioro Gaudy</v>
          </cell>
          <cell r="D79">
            <v>520.55999999999995</v>
          </cell>
          <cell r="E79" t="str">
            <v>tak</v>
          </cell>
        </row>
        <row r="80">
          <cell r="A80" t="str">
            <v>29.</v>
          </cell>
          <cell r="B80" t="str">
            <v>Szczytno</v>
          </cell>
          <cell r="C80" t="str">
            <v>Galwica</v>
          </cell>
          <cell r="D80">
            <v>95.09</v>
          </cell>
          <cell r="E80" t="str">
            <v>nie</v>
          </cell>
          <cell r="G80" t="str">
            <v>nie</v>
          </cell>
        </row>
        <row r="81">
          <cell r="A81" t="str">
            <v>30.</v>
          </cell>
          <cell r="B81" t="str">
            <v>Wichrowo</v>
          </cell>
          <cell r="C81" t="str">
            <v>-</v>
          </cell>
        </row>
        <row r="82">
          <cell r="A82" t="str">
            <v>31.</v>
          </cell>
          <cell r="B82" t="str">
            <v>Wielbark</v>
          </cell>
          <cell r="C82" t="str">
            <v>-</v>
          </cell>
        </row>
        <row r="83">
          <cell r="A83" t="str">
            <v>32.</v>
          </cell>
          <cell r="B83" t="str">
            <v>Wipsowo</v>
          </cell>
          <cell r="C83" t="str">
            <v>Zabrodzie</v>
          </cell>
          <cell r="D83">
            <v>27.01</v>
          </cell>
          <cell r="E83" t="str">
            <v>nie</v>
          </cell>
          <cell r="G83" t="str">
            <v>nie</v>
          </cell>
          <cell r="H83" t="str">
            <v>wyekspirował</v>
          </cell>
        </row>
        <row r="84">
          <cell r="A84" t="str">
            <v>33.</v>
          </cell>
          <cell r="B84" t="str">
            <v>Zaporowo</v>
          </cell>
          <cell r="C84" t="str">
            <v>Ostoja Bobrów na Rzece Pasłęce</v>
          </cell>
          <cell r="D84">
            <v>711.62</v>
          </cell>
          <cell r="E84" t="str">
            <v>nie</v>
          </cell>
          <cell r="G84" t="str">
            <v>tak</v>
          </cell>
        </row>
        <row r="85">
          <cell r="B85" t="str">
            <v>Zaporowo</v>
          </cell>
          <cell r="C85" t="str">
            <v>Cielętnik</v>
          </cell>
          <cell r="D85">
            <v>3.38</v>
          </cell>
          <cell r="E85" t="str">
            <v>nie</v>
          </cell>
          <cell r="G85" t="str">
            <v>nie</v>
          </cell>
        </row>
        <row r="86">
          <cell r="A86" t="str">
            <v>Razem</v>
          </cell>
          <cell r="C86">
            <v>0</v>
          </cell>
          <cell r="D86">
            <v>1464.27</v>
          </cell>
          <cell r="E86">
            <v>0</v>
          </cell>
          <cell r="F86">
            <v>0</v>
          </cell>
          <cell r="G86">
            <v>0</v>
          </cell>
          <cell r="H86">
            <v>0</v>
          </cell>
        </row>
      </sheetData>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Przepływ">
  <a:themeElements>
    <a:clrScheme name="Przepływ">
      <a:dk1>
        <a:sysClr val="windowText" lastClr="000000"/>
      </a:dk1>
      <a:lt1>
        <a:sysClr val="window" lastClr="FFFFFF"/>
      </a:lt1>
      <a:dk2>
        <a:srgbClr val="04617B"/>
      </a:dk2>
      <a:lt2>
        <a:srgbClr val="DBF5F9"/>
      </a:lt2>
      <a:accent1>
        <a:srgbClr val="0F6FC6"/>
      </a:accent1>
      <a:accent2>
        <a:srgbClr val="009DD9"/>
      </a:accent2>
      <a:accent3>
        <a:srgbClr val="0BD0D9"/>
      </a:accent3>
      <a:accent4>
        <a:srgbClr val="10CF9B"/>
      </a:accent4>
      <a:accent5>
        <a:srgbClr val="7CCA62"/>
      </a:accent5>
      <a:accent6>
        <a:srgbClr val="A5C249"/>
      </a:accent6>
      <a:hlink>
        <a:srgbClr val="E2D700"/>
      </a:hlink>
      <a:folHlink>
        <a:srgbClr val="85DFD0"/>
      </a:folHlink>
    </a:clrScheme>
    <a:fontScheme name="Przepływ">
      <a:majorFont>
        <a:latin typeface="Calibri"/>
        <a:ea typeface=""/>
        <a:cs typeface=""/>
        <a:font script="Jpan" typeface="ＭＳ Ｐゴシック"/>
        <a:font script="Hang" typeface="HY중고딕"/>
        <a:font script="Hans" typeface="隶书"/>
        <a:font script="Hant" typeface="微軟正黑體"/>
        <a:font script="Arab" typeface="Traditional Arabic"/>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Constantia"/>
        <a:ea typeface=""/>
        <a:cs typeface=""/>
        <a:font script="Jpan" typeface="HGP明朝E"/>
        <a:font script="Hang" typeface="HY신명조"/>
        <a:font script="Hans" typeface="宋体"/>
        <a:font script="Hant" typeface="新細明體"/>
        <a:font script="Arab" typeface="Majalla UI"/>
        <a:font script="Hebr" typeface="David"/>
        <a:font script="Thai" typeface="Browall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Przepływ">
      <a:fillStyleLst>
        <a:solidFill>
          <a:schemeClr val="phClr"/>
        </a:solidFill>
        <a:gradFill rotWithShape="1">
          <a:gsLst>
            <a:gs pos="0">
              <a:schemeClr val="phClr">
                <a:tint val="70000"/>
                <a:satMod val="130000"/>
              </a:schemeClr>
            </a:gs>
            <a:gs pos="43000">
              <a:schemeClr val="phClr">
                <a:tint val="44000"/>
                <a:satMod val="165000"/>
              </a:schemeClr>
            </a:gs>
            <a:gs pos="93000">
              <a:schemeClr val="phClr">
                <a:tint val="15000"/>
                <a:satMod val="165000"/>
              </a:schemeClr>
            </a:gs>
            <a:gs pos="100000">
              <a:schemeClr val="phClr">
                <a:tint val="5000"/>
                <a:satMod val="250000"/>
              </a:schemeClr>
            </a:gs>
          </a:gsLst>
          <a:path path="circle">
            <a:fillToRect l="50000" t="130000" r="50000" b="-30000"/>
          </a:path>
        </a:gradFill>
        <a:gradFill rotWithShape="1">
          <a:gsLst>
            <a:gs pos="0">
              <a:schemeClr val="phClr">
                <a:tint val="98000"/>
                <a:shade val="25000"/>
                <a:satMod val="250000"/>
              </a:schemeClr>
            </a:gs>
            <a:gs pos="68000">
              <a:schemeClr val="phClr">
                <a:tint val="86000"/>
                <a:satMod val="115000"/>
              </a:schemeClr>
            </a:gs>
            <a:gs pos="100000">
              <a:schemeClr val="phClr">
                <a:tint val="50000"/>
                <a:satMod val="150000"/>
              </a:schemeClr>
            </a:gs>
          </a:gsLst>
          <a:path path="circle">
            <a:fillToRect l="50000" t="130000" r="50000" b="-30000"/>
          </a:path>
        </a:gradFill>
      </a:fillStyleLst>
      <a:lnStyleLst>
        <a:ln w="9525" cap="flat" cmpd="sng" algn="ctr">
          <a:solidFill>
            <a:schemeClr val="phClr">
              <a:shade val="50000"/>
              <a:satMod val="103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57150" dist="38100" dir="5400000" algn="ctr" rotWithShape="0">
              <a:schemeClr val="phClr">
                <a:shade val="9000"/>
                <a:satMod val="105000"/>
                <a:alpha val="48000"/>
              </a:schemeClr>
            </a:outerShdw>
          </a:effectLst>
        </a:effectStyle>
        <a:effectStyle>
          <a:effectLst>
            <a:outerShdw blurRad="57150" dist="38100" dir="5400000" algn="ctr" rotWithShape="0">
              <a:schemeClr val="phClr">
                <a:shade val="9000"/>
                <a:satMod val="105000"/>
                <a:alpha val="48000"/>
              </a:schemeClr>
            </a:outerShdw>
          </a:effectLst>
        </a:effectStyle>
        <a:effectStyle>
          <a:effectLst>
            <a:outerShdw blurRad="57150" dist="38100" dir="5400000" algn="ctr" rotWithShape="0">
              <a:schemeClr val="phClr">
                <a:shade val="9000"/>
                <a:satMod val="105000"/>
                <a:alpha val="48000"/>
              </a:schemeClr>
            </a:outerShdw>
          </a:effectLst>
          <a:scene3d>
            <a:camera prst="orthographicFront" fov="0">
              <a:rot lat="0" lon="0" rev="0"/>
            </a:camera>
            <a:lightRig rig="glow" dir="tl">
              <a:rot lat="0" lon="0" rev="900000"/>
            </a:lightRig>
          </a:scene3d>
          <a:sp3d prstMaterial="powder">
            <a:bevelT w="25400" h="38100"/>
          </a:sp3d>
        </a:effectStyle>
      </a:effectStyleLst>
      <a:bgFillStyleLst>
        <a:solidFill>
          <a:schemeClr val="phClr"/>
        </a:solidFill>
        <a:gradFill rotWithShape="1">
          <a:gsLst>
            <a:gs pos="0">
              <a:schemeClr val="phClr">
                <a:tint val="80000"/>
                <a:satMod val="400000"/>
              </a:schemeClr>
            </a:gs>
            <a:gs pos="25000">
              <a:schemeClr val="phClr">
                <a:tint val="83000"/>
                <a:satMod val="320000"/>
              </a:schemeClr>
            </a:gs>
            <a:gs pos="100000">
              <a:schemeClr val="phClr">
                <a:shade val="15000"/>
                <a:satMod val="320000"/>
              </a:schemeClr>
            </a:gs>
          </a:gsLst>
          <a:path path="circle">
            <a:fillToRect l="10000" t="110000" r="10000" b="100000"/>
          </a:path>
        </a:gradFill>
        <a:blipFill>
          <a:blip xmlns:r="http://schemas.openxmlformats.org/officeDocument/2006/relationships" r:embed="rId1">
            <a:duotone>
              <a:schemeClr val="phClr">
                <a:shade val="90000"/>
                <a:satMod val="150000"/>
              </a:schemeClr>
              <a:schemeClr val="phClr">
                <a:tint val="88000"/>
                <a:satMod val="150000"/>
              </a:schemeClr>
            </a:duotone>
          </a:blip>
          <a:tile tx="0" ty="0" sx="65000" sy="65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rgb="FFFF0000"/>
    <pageSetUpPr fitToPage="1"/>
  </sheetPr>
  <dimension ref="A1:AH67"/>
  <sheetViews>
    <sheetView tabSelected="1" zoomScale="70" zoomScaleNormal="70" workbookViewId="0">
      <selection activeCell="AE32" sqref="AE32:AE34"/>
    </sheetView>
  </sheetViews>
  <sheetFormatPr defaultRowHeight="12.75"/>
  <cols>
    <col min="1" max="1" width="4.42578125" customWidth="1"/>
    <col min="2" max="2" width="16" customWidth="1"/>
    <col min="3" max="3" width="9.28515625" bestFit="1" customWidth="1"/>
    <col min="4" max="4" width="11.42578125" style="37" bestFit="1" customWidth="1"/>
    <col min="5" max="5" width="9.28515625" bestFit="1" customWidth="1"/>
    <col min="6" max="6" width="10.28515625" style="37" bestFit="1" customWidth="1"/>
    <col min="7" max="7" width="9.7109375" bestFit="1" customWidth="1"/>
    <col min="8" max="8" width="9.28515625" style="37" bestFit="1" customWidth="1"/>
    <col min="9" max="9" width="9.28515625" bestFit="1" customWidth="1"/>
    <col min="10" max="10" width="9.7109375" bestFit="1" customWidth="1"/>
    <col min="11" max="11" width="9.28515625" bestFit="1" customWidth="1"/>
    <col min="12" max="12" width="11.140625" style="37" bestFit="1" customWidth="1"/>
    <col min="13" max="13" width="9.28515625" bestFit="1" customWidth="1"/>
    <col min="14" max="14" width="10" style="37" bestFit="1" customWidth="1"/>
    <col min="15" max="15" width="9.28515625" bestFit="1" customWidth="1"/>
    <col min="16" max="16" width="10" style="37" bestFit="1" customWidth="1"/>
    <col min="17" max="17" width="9.28515625" bestFit="1" customWidth="1"/>
    <col min="18" max="18" width="11.140625" style="37" bestFit="1" customWidth="1"/>
    <col min="19" max="19" width="9.28515625" bestFit="1" customWidth="1"/>
    <col min="20" max="20" width="11.140625" style="37" bestFit="1" customWidth="1"/>
    <col min="21" max="21" width="12.42578125" style="37" bestFit="1" customWidth="1"/>
    <col min="22" max="22" width="11.140625" style="37" bestFit="1" customWidth="1"/>
    <col min="23" max="23" width="9.28515625" bestFit="1" customWidth="1"/>
    <col min="24" max="24" width="12.42578125" style="37" bestFit="1" customWidth="1"/>
    <col min="25" max="25" width="14.85546875" customWidth="1"/>
    <col min="26" max="26" width="11.7109375" customWidth="1"/>
  </cols>
  <sheetData>
    <row r="1" spans="1:28" s="88" customFormat="1" ht="15.75">
      <c r="A1" s="307" t="s">
        <v>25</v>
      </c>
      <c r="B1" s="308"/>
      <c r="C1" s="308"/>
      <c r="D1" s="348"/>
      <c r="E1" s="349"/>
      <c r="F1" s="348"/>
      <c r="G1" s="349"/>
      <c r="H1" s="348"/>
      <c r="I1" s="308"/>
      <c r="J1" s="308"/>
      <c r="K1" s="308"/>
      <c r="L1" s="309"/>
      <c r="M1" s="308"/>
      <c r="N1" s="309"/>
      <c r="O1" s="308"/>
      <c r="P1" s="309"/>
      <c r="Q1" s="308"/>
      <c r="R1" s="309"/>
      <c r="S1" s="308"/>
      <c r="T1" s="309"/>
      <c r="U1" s="309"/>
      <c r="V1" s="309"/>
      <c r="W1" s="308"/>
      <c r="X1" s="309"/>
      <c r="Y1" s="308"/>
      <c r="Z1" s="308"/>
      <c r="AA1" s="308"/>
    </row>
    <row r="2" spans="1:28" ht="15">
      <c r="A2" s="916"/>
      <c r="B2" s="916"/>
      <c r="C2" s="916"/>
      <c r="D2" s="917"/>
      <c r="E2" s="918"/>
      <c r="F2" s="918"/>
      <c r="G2" s="919"/>
      <c r="H2" s="916"/>
      <c r="I2" s="916"/>
      <c r="J2" s="916"/>
      <c r="K2" s="916"/>
      <c r="L2" s="916"/>
      <c r="M2" s="916"/>
      <c r="N2" s="916"/>
      <c r="O2" s="916"/>
      <c r="P2" s="36"/>
      <c r="Q2" s="1"/>
      <c r="R2" s="36"/>
      <c r="S2" s="1"/>
      <c r="T2" s="36"/>
      <c r="U2" s="36"/>
      <c r="V2" s="36"/>
      <c r="W2" s="1"/>
      <c r="X2" s="36"/>
      <c r="Y2" s="1"/>
      <c r="Z2" s="1"/>
      <c r="AA2" s="1"/>
    </row>
    <row r="3" spans="1:28" ht="16.5" thickBot="1">
      <c r="A3" s="326" t="s">
        <v>230</v>
      </c>
      <c r="B3" s="324"/>
      <c r="C3" s="347"/>
      <c r="D3" s="329"/>
      <c r="E3" s="328"/>
      <c r="F3" s="329"/>
      <c r="G3" s="347"/>
      <c r="H3" s="330"/>
      <c r="I3" s="327"/>
      <c r="J3" s="327"/>
      <c r="K3" s="327"/>
      <c r="L3" s="330"/>
      <c r="M3" s="327"/>
      <c r="N3" s="330"/>
      <c r="O3" s="327"/>
      <c r="P3" s="247"/>
      <c r="Q3" s="246"/>
      <c r="R3" s="247"/>
      <c r="S3" s="246"/>
      <c r="T3" s="247"/>
      <c r="U3" s="247"/>
      <c r="V3" s="247"/>
      <c r="W3" s="287" t="s">
        <v>217</v>
      </c>
      <c r="X3" s="288"/>
      <c r="Y3" s="289"/>
      <c r="Z3" s="289"/>
      <c r="AA3" s="1"/>
    </row>
    <row r="4" spans="1:28" ht="25.5" customHeight="1">
      <c r="A4" s="929" t="s">
        <v>5</v>
      </c>
      <c r="B4" s="931" t="s">
        <v>97</v>
      </c>
      <c r="C4" s="924" t="s">
        <v>111</v>
      </c>
      <c r="D4" s="924"/>
      <c r="E4" s="924"/>
      <c r="F4" s="924"/>
      <c r="G4" s="924"/>
      <c r="H4" s="924"/>
      <c r="I4" s="924"/>
      <c r="J4" s="924"/>
      <c r="K4" s="924"/>
      <c r="L4" s="924"/>
      <c r="M4" s="924"/>
      <c r="N4" s="924"/>
      <c r="O4" s="924"/>
      <c r="P4" s="924"/>
      <c r="Q4" s="924"/>
      <c r="R4" s="924"/>
      <c r="S4" s="924"/>
      <c r="T4" s="924"/>
      <c r="U4" s="947" t="s">
        <v>131</v>
      </c>
      <c r="V4" s="948"/>
      <c r="W4" s="941" t="s">
        <v>39</v>
      </c>
      <c r="X4" s="942"/>
      <c r="Y4" s="939" t="s">
        <v>143</v>
      </c>
      <c r="Z4" s="937" t="s">
        <v>132</v>
      </c>
      <c r="AA4" s="934"/>
      <c r="AB4" s="935"/>
    </row>
    <row r="5" spans="1:28" ht="30" customHeight="1">
      <c r="A5" s="930"/>
      <c r="B5" s="932"/>
      <c r="C5" s="925" t="s">
        <v>26</v>
      </c>
      <c r="D5" s="925"/>
      <c r="E5" s="926" t="s">
        <v>27</v>
      </c>
      <c r="F5" s="926"/>
      <c r="G5" s="926" t="s">
        <v>28</v>
      </c>
      <c r="H5" s="926"/>
      <c r="I5" s="933" t="s">
        <v>142</v>
      </c>
      <c r="J5" s="933"/>
      <c r="K5" s="925" t="s">
        <v>29</v>
      </c>
      <c r="L5" s="925"/>
      <c r="M5" s="925" t="s">
        <v>30</v>
      </c>
      <c r="N5" s="925"/>
      <c r="O5" s="925" t="s">
        <v>130</v>
      </c>
      <c r="P5" s="925"/>
      <c r="Q5" s="925" t="s">
        <v>31</v>
      </c>
      <c r="R5" s="925"/>
      <c r="S5" s="925" t="s">
        <v>32</v>
      </c>
      <c r="T5" s="925"/>
      <c r="U5" s="949"/>
      <c r="V5" s="950"/>
      <c r="W5" s="943"/>
      <c r="X5" s="944"/>
      <c r="Y5" s="940"/>
      <c r="Z5" s="938"/>
      <c r="AA5" s="934"/>
      <c r="AB5" s="935"/>
    </row>
    <row r="6" spans="1:28" ht="15">
      <c r="A6" s="930"/>
      <c r="B6" s="932"/>
      <c r="C6" s="925"/>
      <c r="D6" s="925"/>
      <c r="E6" s="926"/>
      <c r="F6" s="926"/>
      <c r="G6" s="926"/>
      <c r="H6" s="926"/>
      <c r="I6" s="933"/>
      <c r="J6" s="933"/>
      <c r="K6" s="925"/>
      <c r="L6" s="925"/>
      <c r="M6" s="925"/>
      <c r="N6" s="925"/>
      <c r="O6" s="925"/>
      <c r="P6" s="925"/>
      <c r="Q6" s="925"/>
      <c r="R6" s="925"/>
      <c r="S6" s="925"/>
      <c r="T6" s="925"/>
      <c r="U6" s="920" t="s">
        <v>34</v>
      </c>
      <c r="V6" s="921"/>
      <c r="W6" s="943"/>
      <c r="X6" s="944"/>
      <c r="Y6" s="940"/>
      <c r="Z6" s="938"/>
      <c r="AA6" s="934"/>
      <c r="AB6" s="935"/>
    </row>
    <row r="7" spans="1:28" ht="15">
      <c r="A7" s="930"/>
      <c r="B7" s="932"/>
      <c r="C7" s="928" t="s">
        <v>33</v>
      </c>
      <c r="D7" s="928"/>
      <c r="E7" s="928" t="s">
        <v>33</v>
      </c>
      <c r="F7" s="928"/>
      <c r="G7" s="927" t="s">
        <v>33</v>
      </c>
      <c r="H7" s="927"/>
      <c r="I7" s="927" t="s">
        <v>33</v>
      </c>
      <c r="J7" s="927"/>
      <c r="K7" s="936" t="s">
        <v>33</v>
      </c>
      <c r="L7" s="936"/>
      <c r="M7" s="936" t="s">
        <v>33</v>
      </c>
      <c r="N7" s="936"/>
      <c r="O7" s="936" t="s">
        <v>33</v>
      </c>
      <c r="P7" s="936"/>
      <c r="Q7" s="936" t="s">
        <v>33</v>
      </c>
      <c r="R7" s="936"/>
      <c r="S7" s="936" t="s">
        <v>33</v>
      </c>
      <c r="T7" s="936"/>
      <c r="U7" s="465" t="s">
        <v>35</v>
      </c>
      <c r="V7" s="466" t="s">
        <v>36</v>
      </c>
      <c r="W7" s="943"/>
      <c r="X7" s="944"/>
      <c r="Y7" s="940"/>
      <c r="Z7" s="938"/>
      <c r="AA7" s="934"/>
      <c r="AB7" s="935"/>
    </row>
    <row r="8" spans="1:28" ht="15">
      <c r="A8" s="930"/>
      <c r="B8" s="932"/>
      <c r="C8" s="928"/>
      <c r="D8" s="928"/>
      <c r="E8" s="928"/>
      <c r="F8" s="928"/>
      <c r="G8" s="927"/>
      <c r="H8" s="927"/>
      <c r="I8" s="927"/>
      <c r="J8" s="927"/>
      <c r="K8" s="936"/>
      <c r="L8" s="936"/>
      <c r="M8" s="936"/>
      <c r="N8" s="936"/>
      <c r="O8" s="936"/>
      <c r="P8" s="936"/>
      <c r="Q8" s="936"/>
      <c r="R8" s="936"/>
      <c r="S8" s="936"/>
      <c r="T8" s="936"/>
      <c r="U8" s="467"/>
      <c r="V8" s="468"/>
      <c r="W8" s="945"/>
      <c r="X8" s="946"/>
      <c r="Y8" s="940"/>
      <c r="Z8" s="938"/>
      <c r="AA8" s="934"/>
      <c r="AB8" s="935"/>
    </row>
    <row r="9" spans="1:28" ht="15.75" thickBot="1">
      <c r="A9" s="930"/>
      <c r="B9" s="932"/>
      <c r="C9" s="469" t="s">
        <v>140</v>
      </c>
      <c r="D9" s="470" t="s">
        <v>3</v>
      </c>
      <c r="E9" s="469" t="s">
        <v>140</v>
      </c>
      <c r="F9" s="470" t="s">
        <v>3</v>
      </c>
      <c r="G9" s="469" t="s">
        <v>140</v>
      </c>
      <c r="H9" s="470" t="s">
        <v>3</v>
      </c>
      <c r="I9" s="469" t="s">
        <v>140</v>
      </c>
      <c r="J9" s="470" t="s">
        <v>3</v>
      </c>
      <c r="K9" s="469" t="s">
        <v>140</v>
      </c>
      <c r="L9" s="471" t="s">
        <v>3</v>
      </c>
      <c r="M9" s="472" t="s">
        <v>140</v>
      </c>
      <c r="N9" s="471" t="s">
        <v>3</v>
      </c>
      <c r="O9" s="472" t="s">
        <v>140</v>
      </c>
      <c r="P9" s="471" t="s">
        <v>3</v>
      </c>
      <c r="Q9" s="472" t="s">
        <v>140</v>
      </c>
      <c r="R9" s="471" t="s">
        <v>3</v>
      </c>
      <c r="S9" s="472" t="s">
        <v>140</v>
      </c>
      <c r="T9" s="471" t="s">
        <v>3</v>
      </c>
      <c r="U9" s="471" t="s">
        <v>3</v>
      </c>
      <c r="V9" s="473" t="s">
        <v>3</v>
      </c>
      <c r="W9" s="474" t="s">
        <v>140</v>
      </c>
      <c r="X9" s="471" t="s">
        <v>3</v>
      </c>
      <c r="Y9" s="475" t="s">
        <v>3</v>
      </c>
      <c r="Z9" s="476" t="s">
        <v>3</v>
      </c>
      <c r="AA9" s="934"/>
      <c r="AB9" s="935"/>
    </row>
    <row r="10" spans="1:28" ht="21" customHeight="1">
      <c r="A10" s="283" t="s">
        <v>6</v>
      </c>
      <c r="B10" s="284" t="s">
        <v>342</v>
      </c>
      <c r="C10" s="285"/>
      <c r="D10" s="401"/>
      <c r="E10" s="285"/>
      <c r="F10" s="401"/>
      <c r="G10" s="285"/>
      <c r="H10" s="401"/>
      <c r="I10" s="285"/>
      <c r="J10" s="401"/>
      <c r="K10" s="285"/>
      <c r="L10" s="404"/>
      <c r="M10" s="286"/>
      <c r="N10" s="404"/>
      <c r="O10" s="286"/>
      <c r="P10" s="404"/>
      <c r="Q10" s="286"/>
      <c r="R10" s="404"/>
      <c r="S10" s="286"/>
      <c r="T10" s="404"/>
      <c r="U10" s="404"/>
      <c r="V10" s="406"/>
      <c r="W10" s="291">
        <f>SUM(C10,E10,G10,I10,K10,M10,O10,Q10,S10)</f>
        <v>0</v>
      </c>
      <c r="X10" s="404">
        <f>SUM(D10,F10,H10,J10,L10,N10,P10,R10,T10)</f>
        <v>0</v>
      </c>
      <c r="Y10" s="412"/>
      <c r="Z10" s="413"/>
      <c r="AA10" s="2"/>
    </row>
    <row r="11" spans="1:28" ht="21" customHeight="1">
      <c r="A11" s="253" t="s">
        <v>7</v>
      </c>
      <c r="B11" s="248" t="s">
        <v>269</v>
      </c>
      <c r="C11" s="249">
        <v>2</v>
      </c>
      <c r="D11" s="250">
        <v>14.67</v>
      </c>
      <c r="E11" s="249"/>
      <c r="F11" s="250"/>
      <c r="G11" s="249"/>
      <c r="H11" s="250"/>
      <c r="I11" s="249"/>
      <c r="J11" s="250"/>
      <c r="K11" s="251"/>
      <c r="L11" s="252"/>
      <c r="M11" s="251"/>
      <c r="N11" s="252"/>
      <c r="O11" s="251"/>
      <c r="P11" s="252"/>
      <c r="Q11" s="249"/>
      <c r="R11" s="250"/>
      <c r="S11" s="249"/>
      <c r="T11" s="250"/>
      <c r="U11" s="405">
        <v>14.4</v>
      </c>
      <c r="V11" s="407">
        <v>0.27</v>
      </c>
      <c r="W11" s="292">
        <f t="shared" ref="W11:W43" si="0">SUM(C11,E11,G11,I11,K11,M11,O11,Q11,S11)</f>
        <v>2</v>
      </c>
      <c r="X11" s="250">
        <f t="shared" ref="X11:X24" si="1">SUM(D11,F11,H11,J11,L11,N11,P11,R11,T11)</f>
        <v>14.67</v>
      </c>
      <c r="Y11" s="414">
        <v>14.67</v>
      </c>
      <c r="Z11" s="415"/>
      <c r="AA11" s="2"/>
    </row>
    <row r="12" spans="1:28" ht="21" customHeight="1">
      <c r="A12" s="253" t="s">
        <v>8</v>
      </c>
      <c r="B12" s="248" t="s">
        <v>311</v>
      </c>
      <c r="C12" s="249">
        <v>1</v>
      </c>
      <c r="D12" s="250">
        <v>34.020000000000003</v>
      </c>
      <c r="E12" s="249">
        <v>1</v>
      </c>
      <c r="F12" s="250">
        <v>94.3</v>
      </c>
      <c r="G12" s="249"/>
      <c r="H12" s="250"/>
      <c r="I12" s="249"/>
      <c r="J12" s="250"/>
      <c r="K12" s="249"/>
      <c r="L12" s="250"/>
      <c r="M12" s="249"/>
      <c r="N12" s="250"/>
      <c r="O12" s="249"/>
      <c r="P12" s="250"/>
      <c r="Q12" s="249"/>
      <c r="R12" s="250"/>
      <c r="S12" s="249">
        <v>0</v>
      </c>
      <c r="T12" s="694">
        <v>71.92</v>
      </c>
      <c r="U12" s="250">
        <v>197.49</v>
      </c>
      <c r="V12" s="408">
        <v>2.75</v>
      </c>
      <c r="W12" s="292">
        <f t="shared" si="0"/>
        <v>2</v>
      </c>
      <c r="X12" s="250">
        <f t="shared" si="1"/>
        <v>200.24</v>
      </c>
      <c r="Y12" s="414">
        <v>226.13</v>
      </c>
      <c r="Z12" s="415">
        <v>102.15</v>
      </c>
      <c r="AA12" s="2"/>
    </row>
    <row r="13" spans="1:28" ht="21" customHeight="1">
      <c r="A13" s="253" t="s">
        <v>9</v>
      </c>
      <c r="B13" s="248" t="s">
        <v>279</v>
      </c>
      <c r="C13" s="249">
        <v>5</v>
      </c>
      <c r="D13" s="250">
        <v>643.69000000000005</v>
      </c>
      <c r="E13" s="249"/>
      <c r="F13" s="250"/>
      <c r="G13" s="249"/>
      <c r="H13" s="250"/>
      <c r="I13" s="249"/>
      <c r="J13" s="250"/>
      <c r="K13" s="249">
        <v>1</v>
      </c>
      <c r="L13" s="250">
        <v>16.100000000000001</v>
      </c>
      <c r="M13" s="249"/>
      <c r="N13" s="250"/>
      <c r="O13" s="249"/>
      <c r="P13" s="250"/>
      <c r="Q13" s="249"/>
      <c r="R13" s="250"/>
      <c r="S13" s="249"/>
      <c r="T13" s="250"/>
      <c r="U13" s="250">
        <v>643.48</v>
      </c>
      <c r="V13" s="408">
        <v>16.309999999999999</v>
      </c>
      <c r="W13" s="292">
        <f t="shared" si="0"/>
        <v>6</v>
      </c>
      <c r="X13" s="250">
        <f t="shared" si="1"/>
        <v>659.79000000000008</v>
      </c>
      <c r="Y13" s="414">
        <v>662.91</v>
      </c>
      <c r="Z13" s="415">
        <v>2.5</v>
      </c>
      <c r="AA13" s="2"/>
    </row>
    <row r="14" spans="1:28" ht="31.5" customHeight="1">
      <c r="A14" s="253" t="s">
        <v>10</v>
      </c>
      <c r="B14" s="857" t="s">
        <v>237</v>
      </c>
      <c r="C14" s="249"/>
      <c r="D14" s="250"/>
      <c r="E14" s="249">
        <v>1</v>
      </c>
      <c r="F14" s="250">
        <v>14.69</v>
      </c>
      <c r="G14" s="249"/>
      <c r="H14" s="250"/>
      <c r="I14" s="249"/>
      <c r="J14" s="250"/>
      <c r="K14" s="249"/>
      <c r="L14" s="250"/>
      <c r="M14" s="249"/>
      <c r="N14" s="250"/>
      <c r="O14" s="249"/>
      <c r="P14" s="250"/>
      <c r="Q14" s="249"/>
      <c r="R14" s="250"/>
      <c r="S14" s="249"/>
      <c r="T14" s="250"/>
      <c r="U14" s="250">
        <v>14.08</v>
      </c>
      <c r="V14" s="408">
        <v>0.61</v>
      </c>
      <c r="W14" s="292">
        <f t="shared" si="0"/>
        <v>1</v>
      </c>
      <c r="X14" s="250">
        <f t="shared" si="1"/>
        <v>14.69</v>
      </c>
      <c r="Y14" s="414">
        <v>17.3</v>
      </c>
      <c r="Z14" s="415">
        <v>2.61</v>
      </c>
      <c r="AA14" s="2"/>
    </row>
    <row r="15" spans="1:28" ht="21" customHeight="1">
      <c r="A15" s="253" t="s">
        <v>11</v>
      </c>
      <c r="B15" s="248" t="s">
        <v>436</v>
      </c>
      <c r="C15" s="249"/>
      <c r="D15" s="250"/>
      <c r="E15" s="249"/>
      <c r="F15" s="250"/>
      <c r="G15" s="249"/>
      <c r="H15" s="250"/>
      <c r="I15" s="249"/>
      <c r="J15" s="250"/>
      <c r="K15" s="251"/>
      <c r="L15" s="252"/>
      <c r="M15" s="861"/>
      <c r="N15" s="252"/>
      <c r="O15" s="251"/>
      <c r="P15" s="252"/>
      <c r="Q15" s="249"/>
      <c r="R15" s="250"/>
      <c r="S15" s="249">
        <v>3</v>
      </c>
      <c r="T15" s="250">
        <v>456.47</v>
      </c>
      <c r="U15" s="405">
        <v>182.3</v>
      </c>
      <c r="V15" s="407">
        <v>274.17</v>
      </c>
      <c r="W15" s="292">
        <f t="shared" si="0"/>
        <v>3</v>
      </c>
      <c r="X15" s="250">
        <f t="shared" si="1"/>
        <v>456.47</v>
      </c>
      <c r="Y15" s="414">
        <v>456.47</v>
      </c>
      <c r="Z15" s="415">
        <v>433.11</v>
      </c>
      <c r="AA15" s="2"/>
    </row>
    <row r="16" spans="1:28" ht="21" customHeight="1">
      <c r="A16" s="253" t="s">
        <v>12</v>
      </c>
      <c r="B16" s="248" t="s">
        <v>432</v>
      </c>
      <c r="C16" s="249"/>
      <c r="D16" s="250"/>
      <c r="E16" s="249"/>
      <c r="F16" s="250"/>
      <c r="G16" s="249"/>
      <c r="H16" s="250"/>
      <c r="I16" s="249"/>
      <c r="J16" s="250"/>
      <c r="K16" s="249"/>
      <c r="L16" s="250"/>
      <c r="M16" s="249"/>
      <c r="N16" s="250"/>
      <c r="O16" s="249"/>
      <c r="P16" s="250"/>
      <c r="Q16" s="249"/>
      <c r="R16" s="250"/>
      <c r="S16" s="249">
        <v>0</v>
      </c>
      <c r="T16" s="694">
        <v>334.37</v>
      </c>
      <c r="U16" s="250">
        <v>294.58</v>
      </c>
      <c r="V16" s="408">
        <v>39.79</v>
      </c>
      <c r="W16" s="292">
        <f t="shared" si="0"/>
        <v>0</v>
      </c>
      <c r="X16" s="250">
        <f t="shared" si="1"/>
        <v>334.37</v>
      </c>
      <c r="Y16" s="414">
        <v>4239.97</v>
      </c>
      <c r="Z16" s="415"/>
      <c r="AA16" s="2"/>
    </row>
    <row r="17" spans="1:34" ht="21" customHeight="1">
      <c r="A17" s="253" t="s">
        <v>13</v>
      </c>
      <c r="B17" s="248" t="s">
        <v>295</v>
      </c>
      <c r="C17" s="249">
        <v>1</v>
      </c>
      <c r="D17" s="250">
        <v>37.11</v>
      </c>
      <c r="E17" s="249"/>
      <c r="F17" s="250"/>
      <c r="G17" s="249"/>
      <c r="H17" s="250"/>
      <c r="I17" s="249"/>
      <c r="J17" s="250"/>
      <c r="K17" s="249"/>
      <c r="L17" s="250"/>
      <c r="M17" s="249"/>
      <c r="N17" s="250"/>
      <c r="O17" s="249"/>
      <c r="P17" s="250"/>
      <c r="Q17" s="249">
        <v>0</v>
      </c>
      <c r="R17" s="694">
        <v>161.4</v>
      </c>
      <c r="S17" s="249">
        <v>1</v>
      </c>
      <c r="T17" s="250">
        <v>164.26</v>
      </c>
      <c r="U17" s="250">
        <v>216.53</v>
      </c>
      <c r="V17" s="408">
        <v>146.24</v>
      </c>
      <c r="W17" s="292">
        <f t="shared" si="0"/>
        <v>2</v>
      </c>
      <c r="X17" s="250">
        <f t="shared" si="1"/>
        <v>362.77</v>
      </c>
      <c r="Y17" s="414"/>
      <c r="Z17" s="415"/>
      <c r="AA17" s="2"/>
    </row>
    <row r="18" spans="1:34" ht="21" customHeight="1">
      <c r="A18" s="253" t="s">
        <v>14</v>
      </c>
      <c r="B18" s="248" t="s">
        <v>225</v>
      </c>
      <c r="C18" s="249"/>
      <c r="D18" s="250"/>
      <c r="E18" s="249">
        <v>2</v>
      </c>
      <c r="F18" s="250">
        <v>47.97</v>
      </c>
      <c r="G18" s="249"/>
      <c r="H18" s="250"/>
      <c r="I18" s="249"/>
      <c r="J18" s="250"/>
      <c r="K18" s="251"/>
      <c r="L18" s="250"/>
      <c r="M18" s="251"/>
      <c r="N18" s="252"/>
      <c r="O18" s="251"/>
      <c r="P18" s="252"/>
      <c r="Q18" s="249"/>
      <c r="R18" s="250"/>
      <c r="S18" s="249"/>
      <c r="T18" s="250"/>
      <c r="U18" s="405">
        <v>47.97</v>
      </c>
      <c r="V18" s="407">
        <v>0</v>
      </c>
      <c r="W18" s="292">
        <f t="shared" si="0"/>
        <v>2</v>
      </c>
      <c r="X18" s="250">
        <f t="shared" si="1"/>
        <v>47.97</v>
      </c>
      <c r="Y18" s="414">
        <v>51.27</v>
      </c>
      <c r="Z18" s="415">
        <v>2.83</v>
      </c>
      <c r="AA18" s="2"/>
    </row>
    <row r="19" spans="1:34" ht="21" customHeight="1">
      <c r="A19" s="253" t="s">
        <v>15</v>
      </c>
      <c r="B19" s="248" t="s">
        <v>362</v>
      </c>
      <c r="C19" s="249">
        <v>1</v>
      </c>
      <c r="D19" s="250">
        <v>95.52</v>
      </c>
      <c r="E19" s="249"/>
      <c r="F19" s="250"/>
      <c r="G19" s="249"/>
      <c r="H19" s="250"/>
      <c r="I19" s="249"/>
      <c r="J19" s="250"/>
      <c r="K19" s="249"/>
      <c r="L19" s="250"/>
      <c r="M19" s="249"/>
      <c r="N19" s="250"/>
      <c r="O19" s="249"/>
      <c r="P19" s="250"/>
      <c r="Q19" s="249"/>
      <c r="R19" s="250"/>
      <c r="S19" s="249">
        <v>1</v>
      </c>
      <c r="T19" s="694">
        <v>997</v>
      </c>
      <c r="U19" s="250">
        <v>897.87</v>
      </c>
      <c r="V19" s="408">
        <v>194.65</v>
      </c>
      <c r="W19" s="292">
        <f t="shared" si="0"/>
        <v>2</v>
      </c>
      <c r="X19" s="250">
        <f t="shared" si="1"/>
        <v>1092.52</v>
      </c>
      <c r="Y19" s="414">
        <v>808.86</v>
      </c>
      <c r="Z19" s="415"/>
      <c r="AA19" s="2"/>
    </row>
    <row r="20" spans="1:34" ht="21" customHeight="1">
      <c r="A20" s="253" t="s">
        <v>16</v>
      </c>
      <c r="B20" s="248" t="s">
        <v>375</v>
      </c>
      <c r="C20" s="249">
        <v>3</v>
      </c>
      <c r="D20" s="250">
        <v>82.57</v>
      </c>
      <c r="E20" s="249"/>
      <c r="F20" s="252"/>
      <c r="G20" s="251"/>
      <c r="H20" s="252"/>
      <c r="I20" s="251"/>
      <c r="J20" s="252"/>
      <c r="K20" s="251"/>
      <c r="L20" s="250"/>
      <c r="M20" s="251"/>
      <c r="N20" s="252"/>
      <c r="O20" s="251"/>
      <c r="P20" s="252"/>
      <c r="Q20" s="249">
        <v>1</v>
      </c>
      <c r="R20" s="250">
        <v>106.98</v>
      </c>
      <c r="S20" s="249"/>
      <c r="T20" s="405"/>
      <c r="U20" s="405">
        <v>180.42</v>
      </c>
      <c r="V20" s="407">
        <v>9.1300000000000008</v>
      </c>
      <c r="W20" s="292">
        <f t="shared" si="0"/>
        <v>4</v>
      </c>
      <c r="X20" s="250">
        <f t="shared" si="1"/>
        <v>189.55</v>
      </c>
      <c r="Y20" s="414">
        <v>189.55</v>
      </c>
      <c r="Z20" s="415"/>
      <c r="AA20" s="2"/>
    </row>
    <row r="21" spans="1:34" ht="21" customHeight="1">
      <c r="A21" s="253" t="s">
        <v>17</v>
      </c>
      <c r="B21" s="248" t="s">
        <v>347</v>
      </c>
      <c r="C21" s="249">
        <v>2</v>
      </c>
      <c r="D21" s="250">
        <v>325.33999999999997</v>
      </c>
      <c r="E21" s="251"/>
      <c r="F21" s="252"/>
      <c r="G21" s="251"/>
      <c r="H21" s="252"/>
      <c r="I21" s="251"/>
      <c r="J21" s="252"/>
      <c r="K21" s="251"/>
      <c r="L21" s="250"/>
      <c r="M21" s="251"/>
      <c r="N21" s="252"/>
      <c r="O21" s="251"/>
      <c r="P21" s="252"/>
      <c r="Q21" s="249"/>
      <c r="R21" s="250"/>
      <c r="S21" s="249"/>
      <c r="T21" s="250"/>
      <c r="U21" s="405">
        <v>314.05</v>
      </c>
      <c r="V21" s="407">
        <v>11.29</v>
      </c>
      <c r="W21" s="292">
        <f t="shared" si="0"/>
        <v>2</v>
      </c>
      <c r="X21" s="250">
        <f t="shared" si="1"/>
        <v>325.33999999999997</v>
      </c>
      <c r="Y21" s="414">
        <v>443.47</v>
      </c>
      <c r="Z21" s="415">
        <v>118.13</v>
      </c>
      <c r="AA21" s="2"/>
    </row>
    <row r="22" spans="1:34" ht="21" customHeight="1">
      <c r="A22" s="253" t="s">
        <v>18</v>
      </c>
      <c r="B22" s="248" t="s">
        <v>423</v>
      </c>
      <c r="C22" s="249">
        <v>2</v>
      </c>
      <c r="D22" s="250">
        <v>19.670000000000002</v>
      </c>
      <c r="E22" s="249"/>
      <c r="F22" s="250"/>
      <c r="G22" s="251"/>
      <c r="H22" s="252"/>
      <c r="I22" s="251"/>
      <c r="J22" s="252"/>
      <c r="K22" s="251">
        <v>1</v>
      </c>
      <c r="L22" s="250">
        <v>43.4</v>
      </c>
      <c r="M22" s="251"/>
      <c r="N22" s="252"/>
      <c r="O22" s="251"/>
      <c r="P22" s="252"/>
      <c r="Q22" s="251"/>
      <c r="R22" s="252"/>
      <c r="S22" s="251">
        <v>0</v>
      </c>
      <c r="T22" s="869">
        <v>404.79</v>
      </c>
      <c r="U22" s="252">
        <v>452.73</v>
      </c>
      <c r="V22" s="290">
        <v>15.06</v>
      </c>
      <c r="W22" s="292">
        <f t="shared" si="0"/>
        <v>3</v>
      </c>
      <c r="X22" s="250">
        <v>467.79</v>
      </c>
      <c r="Y22" s="414">
        <v>467.86</v>
      </c>
      <c r="Z22" s="415"/>
      <c r="AA22" s="2"/>
    </row>
    <row r="23" spans="1:34" ht="21" customHeight="1">
      <c r="A23" s="253" t="s">
        <v>19</v>
      </c>
      <c r="B23" s="248" t="s">
        <v>433</v>
      </c>
      <c r="C23" s="249">
        <v>2</v>
      </c>
      <c r="D23" s="250">
        <v>34.31</v>
      </c>
      <c r="E23" s="251"/>
      <c r="F23" s="252"/>
      <c r="G23" s="251"/>
      <c r="H23" s="252"/>
      <c r="I23" s="251"/>
      <c r="J23" s="252"/>
      <c r="K23" s="251">
        <v>1</v>
      </c>
      <c r="L23" s="250">
        <v>204.76</v>
      </c>
      <c r="M23" s="251"/>
      <c r="N23" s="252"/>
      <c r="O23" s="251"/>
      <c r="P23" s="252"/>
      <c r="Q23" s="249"/>
      <c r="R23" s="250"/>
      <c r="S23" s="249">
        <v>1</v>
      </c>
      <c r="T23" s="250">
        <v>52.45</v>
      </c>
      <c r="U23" s="405">
        <v>254.24</v>
      </c>
      <c r="V23" s="407">
        <v>37.28</v>
      </c>
      <c r="W23" s="292">
        <f t="shared" si="0"/>
        <v>4</v>
      </c>
      <c r="X23" s="250">
        <f t="shared" si="1"/>
        <v>291.52</v>
      </c>
      <c r="Y23" s="414">
        <v>290.23</v>
      </c>
      <c r="Z23" s="415">
        <v>0.67</v>
      </c>
      <c r="AA23" s="2"/>
      <c r="AH23" s="37"/>
    </row>
    <row r="24" spans="1:34" ht="21" customHeight="1">
      <c r="A24" s="253" t="s">
        <v>20</v>
      </c>
      <c r="B24" s="248" t="s">
        <v>296</v>
      </c>
      <c r="C24" s="249">
        <v>3</v>
      </c>
      <c r="D24" s="250">
        <v>183.59</v>
      </c>
      <c r="E24" s="251"/>
      <c r="F24" s="252"/>
      <c r="G24" s="251"/>
      <c r="H24" s="252"/>
      <c r="I24" s="251"/>
      <c r="J24" s="252"/>
      <c r="K24" s="251">
        <v>2</v>
      </c>
      <c r="L24" s="250">
        <v>410.34</v>
      </c>
      <c r="M24" s="251"/>
      <c r="N24" s="252"/>
      <c r="O24" s="251"/>
      <c r="P24" s="252"/>
      <c r="Q24" s="249"/>
      <c r="R24" s="250"/>
      <c r="S24" s="249"/>
      <c r="T24" s="250"/>
      <c r="U24" s="405">
        <v>481.88</v>
      </c>
      <c r="V24" s="407">
        <v>112.05</v>
      </c>
      <c r="W24" s="292">
        <f t="shared" si="0"/>
        <v>5</v>
      </c>
      <c r="X24" s="250">
        <f t="shared" si="1"/>
        <v>593.92999999999995</v>
      </c>
      <c r="Y24" s="414">
        <v>771.81</v>
      </c>
      <c r="Z24" s="415">
        <v>177.88</v>
      </c>
      <c r="AA24" s="2"/>
    </row>
    <row r="25" spans="1:34" ht="21" customHeight="1">
      <c r="A25" s="253" t="s">
        <v>21</v>
      </c>
      <c r="B25" s="248" t="s">
        <v>356</v>
      </c>
      <c r="C25" s="249"/>
      <c r="D25" s="250"/>
      <c r="E25" s="251"/>
      <c r="F25" s="252"/>
      <c r="G25" s="251"/>
      <c r="H25" s="252"/>
      <c r="I25" s="251"/>
      <c r="J25" s="252"/>
      <c r="K25" s="251"/>
      <c r="L25" s="250"/>
      <c r="M25" s="251"/>
      <c r="N25" s="252"/>
      <c r="O25" s="251">
        <v>2</v>
      </c>
      <c r="P25" s="252">
        <v>146.13</v>
      </c>
      <c r="Q25" s="249">
        <v>1</v>
      </c>
      <c r="R25" s="250">
        <v>63.83</v>
      </c>
      <c r="S25" s="249">
        <v>1</v>
      </c>
      <c r="T25" s="250">
        <v>10.75</v>
      </c>
      <c r="U25" s="405">
        <v>194.4</v>
      </c>
      <c r="V25" s="407">
        <v>26.31</v>
      </c>
      <c r="W25" s="292">
        <f t="shared" si="0"/>
        <v>4</v>
      </c>
      <c r="X25" s="250">
        <f>SUM(D25,F25,H25,J25,L25,N25,P25,R25,T25)</f>
        <v>220.70999999999998</v>
      </c>
      <c r="Y25" s="414">
        <v>224.95</v>
      </c>
      <c r="Z25" s="415">
        <v>8.42</v>
      </c>
      <c r="AA25" s="2"/>
    </row>
    <row r="26" spans="1:34" ht="21" customHeight="1">
      <c r="A26" s="253" t="s">
        <v>22</v>
      </c>
      <c r="B26" s="641" t="s">
        <v>409</v>
      </c>
      <c r="C26" s="642">
        <v>1</v>
      </c>
      <c r="D26" s="643">
        <v>1629.26</v>
      </c>
      <c r="E26" s="644"/>
      <c r="F26" s="645"/>
      <c r="G26" s="644"/>
      <c r="H26" s="645"/>
      <c r="I26" s="644"/>
      <c r="J26" s="645"/>
      <c r="K26" s="644"/>
      <c r="L26" s="643"/>
      <c r="M26" s="644"/>
      <c r="N26" s="645"/>
      <c r="O26" s="644"/>
      <c r="P26" s="645"/>
      <c r="Q26" s="642"/>
      <c r="R26" s="643"/>
      <c r="S26" s="642">
        <v>0</v>
      </c>
      <c r="T26" s="870">
        <v>11.62</v>
      </c>
      <c r="U26" s="646">
        <v>1597.8</v>
      </c>
      <c r="V26" s="647">
        <v>43.08</v>
      </c>
      <c r="W26" s="292">
        <f t="shared" si="0"/>
        <v>1</v>
      </c>
      <c r="X26" s="250">
        <f t="shared" ref="X26:X42" si="2">SUM(D26,F26,H26,J26,L26,N26,P26,R26,T26)</f>
        <v>1640.8799999999999</v>
      </c>
      <c r="Y26" s="648">
        <v>1640.88</v>
      </c>
      <c r="Z26" s="649"/>
      <c r="AA26" s="2"/>
    </row>
    <row r="27" spans="1:34" ht="21" customHeight="1">
      <c r="A27" s="253" t="s">
        <v>89</v>
      </c>
      <c r="B27" s="641" t="s">
        <v>405</v>
      </c>
      <c r="C27" s="642">
        <v>0</v>
      </c>
      <c r="D27" s="870">
        <v>29.49</v>
      </c>
      <c r="E27" s="644"/>
      <c r="F27" s="645"/>
      <c r="G27" s="644"/>
      <c r="H27" s="645"/>
      <c r="I27" s="644"/>
      <c r="J27" s="645"/>
      <c r="K27" s="644"/>
      <c r="L27" s="643"/>
      <c r="M27" s="644"/>
      <c r="N27" s="645"/>
      <c r="O27" s="644"/>
      <c r="P27" s="645"/>
      <c r="Q27" s="642">
        <v>1</v>
      </c>
      <c r="R27" s="643">
        <v>511.15</v>
      </c>
      <c r="S27" s="642"/>
      <c r="T27" s="643"/>
      <c r="U27" s="646">
        <v>528.24</v>
      </c>
      <c r="V27" s="647">
        <v>12.4</v>
      </c>
      <c r="W27" s="292">
        <f t="shared" si="0"/>
        <v>1</v>
      </c>
      <c r="X27" s="250">
        <f t="shared" si="2"/>
        <v>540.64</v>
      </c>
      <c r="Y27" s="648">
        <v>1253.8</v>
      </c>
      <c r="Z27" s="649"/>
      <c r="AA27" s="2"/>
    </row>
    <row r="28" spans="1:34" ht="21" customHeight="1">
      <c r="A28" s="253" t="s">
        <v>91</v>
      </c>
      <c r="B28" s="641" t="s">
        <v>370</v>
      </c>
      <c r="C28" s="642">
        <v>1</v>
      </c>
      <c r="D28" s="643">
        <v>9.6199999999999992</v>
      </c>
      <c r="E28" s="644"/>
      <c r="F28" s="645"/>
      <c r="G28" s="644"/>
      <c r="H28" s="645"/>
      <c r="I28" s="644"/>
      <c r="J28" s="645"/>
      <c r="K28" s="644"/>
      <c r="L28" s="643"/>
      <c r="M28" s="644">
        <v>1</v>
      </c>
      <c r="N28" s="645">
        <v>15.03</v>
      </c>
      <c r="O28" s="644"/>
      <c r="P28" s="645"/>
      <c r="Q28" s="642"/>
      <c r="R28" s="643"/>
      <c r="S28" s="642">
        <v>1</v>
      </c>
      <c r="T28" s="643">
        <v>105.01</v>
      </c>
      <c r="U28" s="646">
        <v>26.54</v>
      </c>
      <c r="V28" s="647">
        <v>103.12</v>
      </c>
      <c r="W28" s="292">
        <f t="shared" si="0"/>
        <v>3</v>
      </c>
      <c r="X28" s="250">
        <f t="shared" si="2"/>
        <v>129.66</v>
      </c>
      <c r="Y28" s="648">
        <v>130.18</v>
      </c>
      <c r="Z28" s="649"/>
      <c r="AA28" s="2"/>
    </row>
    <row r="29" spans="1:34" ht="21" customHeight="1">
      <c r="A29" s="253" t="s">
        <v>184</v>
      </c>
      <c r="B29" s="641" t="s">
        <v>330</v>
      </c>
      <c r="C29" s="642"/>
      <c r="D29" s="643"/>
      <c r="E29" s="644"/>
      <c r="F29" s="645"/>
      <c r="G29" s="644"/>
      <c r="H29" s="645"/>
      <c r="I29" s="644"/>
      <c r="J29" s="645"/>
      <c r="K29" s="644"/>
      <c r="L29" s="643"/>
      <c r="M29" s="644"/>
      <c r="N29" s="645"/>
      <c r="O29" s="644"/>
      <c r="P29" s="645"/>
      <c r="Q29" s="642">
        <v>1</v>
      </c>
      <c r="R29" s="643">
        <v>205.74</v>
      </c>
      <c r="S29" s="642">
        <v>0</v>
      </c>
      <c r="T29" s="870">
        <v>666.56</v>
      </c>
      <c r="U29" s="646">
        <v>708.62</v>
      </c>
      <c r="V29" s="647">
        <v>163.68</v>
      </c>
      <c r="W29" s="292">
        <f t="shared" si="0"/>
        <v>1</v>
      </c>
      <c r="X29" s="250">
        <f t="shared" si="2"/>
        <v>872.3</v>
      </c>
      <c r="Y29" s="648">
        <v>4321.92</v>
      </c>
      <c r="Z29" s="649">
        <v>1550.15</v>
      </c>
      <c r="AA29" s="2"/>
    </row>
    <row r="30" spans="1:34" ht="21" customHeight="1">
      <c r="A30" s="253" t="s">
        <v>185</v>
      </c>
      <c r="B30" s="641" t="s">
        <v>333</v>
      </c>
      <c r="C30" s="642">
        <v>1</v>
      </c>
      <c r="D30" s="643">
        <v>140.86000000000001</v>
      </c>
      <c r="E30" s="644"/>
      <c r="F30" s="645"/>
      <c r="G30" s="644"/>
      <c r="H30" s="645"/>
      <c r="I30" s="644"/>
      <c r="J30" s="645"/>
      <c r="K30" s="644"/>
      <c r="L30" s="643"/>
      <c r="M30" s="644"/>
      <c r="N30" s="645"/>
      <c r="O30" s="644"/>
      <c r="P30" s="645"/>
      <c r="Q30" s="642"/>
      <c r="R30" s="643"/>
      <c r="S30" s="642"/>
      <c r="T30" s="643"/>
      <c r="U30" s="646">
        <v>136.91999999999999</v>
      </c>
      <c r="V30" s="647">
        <v>3.94</v>
      </c>
      <c r="W30" s="292">
        <f t="shared" si="0"/>
        <v>1</v>
      </c>
      <c r="X30" s="250">
        <f t="shared" si="2"/>
        <v>140.86000000000001</v>
      </c>
      <c r="Y30" s="648">
        <v>140.86000000000001</v>
      </c>
      <c r="Z30" s="649">
        <v>1.25</v>
      </c>
      <c r="AA30" s="2"/>
    </row>
    <row r="31" spans="1:34" ht="21" customHeight="1">
      <c r="A31" s="253" t="s">
        <v>186</v>
      </c>
      <c r="B31" s="641" t="s">
        <v>233</v>
      </c>
      <c r="C31" s="642">
        <v>1</v>
      </c>
      <c r="D31" s="643">
        <v>40.42</v>
      </c>
      <c r="E31" s="644"/>
      <c r="F31" s="645"/>
      <c r="G31" s="644"/>
      <c r="H31" s="645"/>
      <c r="I31" s="644"/>
      <c r="J31" s="645"/>
      <c r="K31" s="644"/>
      <c r="L31" s="643"/>
      <c r="M31" s="644"/>
      <c r="N31" s="645"/>
      <c r="O31" s="644"/>
      <c r="P31" s="645"/>
      <c r="Q31" s="642"/>
      <c r="R31" s="643"/>
      <c r="S31" s="642"/>
      <c r="T31" s="643"/>
      <c r="U31" s="646">
        <v>40.42</v>
      </c>
      <c r="V31" s="647">
        <v>0</v>
      </c>
      <c r="W31" s="292">
        <f t="shared" si="0"/>
        <v>1</v>
      </c>
      <c r="X31" s="250">
        <f t="shared" si="2"/>
        <v>40.42</v>
      </c>
      <c r="Y31" s="648">
        <v>40.42</v>
      </c>
      <c r="Z31" s="649"/>
      <c r="AA31" s="2"/>
    </row>
    <row r="32" spans="1:34" ht="21" customHeight="1">
      <c r="A32" s="253" t="s">
        <v>187</v>
      </c>
      <c r="B32" s="641" t="s">
        <v>390</v>
      </c>
      <c r="C32" s="642"/>
      <c r="D32" s="643"/>
      <c r="E32" s="644"/>
      <c r="F32" s="645"/>
      <c r="G32" s="644"/>
      <c r="H32" s="645"/>
      <c r="I32" s="644"/>
      <c r="J32" s="645"/>
      <c r="K32" s="644"/>
      <c r="L32" s="643"/>
      <c r="M32" s="644"/>
      <c r="N32" s="645"/>
      <c r="O32" s="644"/>
      <c r="P32" s="645"/>
      <c r="Q32" s="642"/>
      <c r="R32" s="643"/>
      <c r="S32" s="642"/>
      <c r="T32" s="643"/>
      <c r="U32" s="646"/>
      <c r="V32" s="647"/>
      <c r="W32" s="292">
        <f t="shared" si="0"/>
        <v>0</v>
      </c>
      <c r="X32" s="250">
        <f t="shared" si="2"/>
        <v>0</v>
      </c>
      <c r="Y32" s="648"/>
      <c r="Z32" s="649"/>
      <c r="AA32" s="2"/>
    </row>
    <row r="33" spans="1:27" ht="21" customHeight="1">
      <c r="A33" s="253" t="s">
        <v>188</v>
      </c>
      <c r="B33" s="641" t="s">
        <v>254</v>
      </c>
      <c r="C33" s="642">
        <v>1</v>
      </c>
      <c r="D33" s="643">
        <v>58.12</v>
      </c>
      <c r="E33" s="644"/>
      <c r="F33" s="645"/>
      <c r="G33" s="644"/>
      <c r="H33" s="645"/>
      <c r="I33" s="644"/>
      <c r="J33" s="645"/>
      <c r="K33" s="644"/>
      <c r="L33" s="643"/>
      <c r="M33" s="644"/>
      <c r="N33" s="645"/>
      <c r="O33" s="644"/>
      <c r="P33" s="645"/>
      <c r="Q33" s="642"/>
      <c r="R33" s="643"/>
      <c r="S33" s="642"/>
      <c r="T33" s="643"/>
      <c r="U33" s="646">
        <v>58.12</v>
      </c>
      <c r="V33" s="647">
        <v>0</v>
      </c>
      <c r="W33" s="292">
        <f t="shared" si="0"/>
        <v>1</v>
      </c>
      <c r="X33" s="250">
        <f t="shared" si="2"/>
        <v>58.12</v>
      </c>
      <c r="Y33" s="648">
        <v>58.12</v>
      </c>
      <c r="Z33" s="649"/>
      <c r="AA33" s="2"/>
    </row>
    <row r="34" spans="1:27" ht="21" customHeight="1">
      <c r="A34" s="253" t="s">
        <v>189</v>
      </c>
      <c r="B34" s="641" t="s">
        <v>410</v>
      </c>
      <c r="C34" s="642"/>
      <c r="D34" s="643"/>
      <c r="E34" s="644"/>
      <c r="F34" s="645"/>
      <c r="G34" s="644"/>
      <c r="H34" s="645"/>
      <c r="I34" s="644"/>
      <c r="J34" s="645"/>
      <c r="K34" s="644"/>
      <c r="L34" s="643"/>
      <c r="M34" s="644"/>
      <c r="N34" s="645"/>
      <c r="O34" s="644"/>
      <c r="P34" s="645"/>
      <c r="Q34" s="642"/>
      <c r="R34" s="643"/>
      <c r="S34" s="642">
        <v>2</v>
      </c>
      <c r="T34" s="643">
        <v>337.58</v>
      </c>
      <c r="U34" s="646">
        <v>294.27</v>
      </c>
      <c r="V34" s="647">
        <v>43.31</v>
      </c>
      <c r="W34" s="292">
        <f t="shared" si="0"/>
        <v>2</v>
      </c>
      <c r="X34" s="250">
        <f t="shared" si="2"/>
        <v>337.58</v>
      </c>
      <c r="Y34" s="648">
        <v>388.87</v>
      </c>
      <c r="Z34" s="649">
        <v>51.29</v>
      </c>
      <c r="AA34" s="2"/>
    </row>
    <row r="35" spans="1:27" ht="21" customHeight="1">
      <c r="A35" s="253" t="s">
        <v>190</v>
      </c>
      <c r="B35" s="641" t="s">
        <v>422</v>
      </c>
      <c r="C35" s="642"/>
      <c r="D35" s="643"/>
      <c r="E35" s="644"/>
      <c r="F35" s="645"/>
      <c r="G35" s="644"/>
      <c r="H35" s="645"/>
      <c r="I35" s="644"/>
      <c r="J35" s="645"/>
      <c r="K35" s="644"/>
      <c r="L35" s="643"/>
      <c r="M35" s="644"/>
      <c r="N35" s="645"/>
      <c r="O35" s="644"/>
      <c r="P35" s="645"/>
      <c r="Q35" s="642"/>
      <c r="R35" s="643"/>
      <c r="S35" s="642">
        <v>0</v>
      </c>
      <c r="T35" s="870">
        <v>24.58</v>
      </c>
      <c r="U35" s="646">
        <v>23.68</v>
      </c>
      <c r="V35" s="647">
        <v>0.9</v>
      </c>
      <c r="W35" s="292">
        <f t="shared" si="0"/>
        <v>0</v>
      </c>
      <c r="X35" s="250">
        <f t="shared" si="2"/>
        <v>24.58</v>
      </c>
      <c r="Y35" s="648">
        <v>24.58</v>
      </c>
      <c r="Z35" s="649"/>
      <c r="AA35" s="2"/>
    </row>
    <row r="36" spans="1:27" ht="21" customHeight="1">
      <c r="A36" s="253" t="s">
        <v>191</v>
      </c>
      <c r="B36" s="641" t="s">
        <v>302</v>
      </c>
      <c r="C36" s="642">
        <v>5</v>
      </c>
      <c r="D36" s="643">
        <v>804.78</v>
      </c>
      <c r="E36" s="644"/>
      <c r="F36" s="645"/>
      <c r="G36" s="644"/>
      <c r="H36" s="645"/>
      <c r="I36" s="644"/>
      <c r="J36" s="645"/>
      <c r="K36" s="644"/>
      <c r="L36" s="643"/>
      <c r="M36" s="644"/>
      <c r="N36" s="645"/>
      <c r="O36" s="644"/>
      <c r="P36" s="645"/>
      <c r="Q36" s="642">
        <v>1</v>
      </c>
      <c r="R36" s="643">
        <v>213.14</v>
      </c>
      <c r="S36" s="642"/>
      <c r="T36" s="643"/>
      <c r="U36" s="646">
        <v>922.45</v>
      </c>
      <c r="V36" s="647">
        <v>95.47</v>
      </c>
      <c r="W36" s="292">
        <f t="shared" si="0"/>
        <v>6</v>
      </c>
      <c r="X36" s="250">
        <f t="shared" si="2"/>
        <v>1017.92</v>
      </c>
      <c r="Y36" s="648">
        <v>1103.58</v>
      </c>
      <c r="Z36" s="649">
        <v>85.66</v>
      </c>
      <c r="AA36" s="2"/>
    </row>
    <row r="37" spans="1:27" ht="21" customHeight="1">
      <c r="A37" s="253" t="s">
        <v>192</v>
      </c>
      <c r="B37" s="641" t="s">
        <v>258</v>
      </c>
      <c r="C37" s="642"/>
      <c r="D37" s="643"/>
      <c r="E37" s="644"/>
      <c r="F37" s="645"/>
      <c r="G37" s="644"/>
      <c r="H37" s="645"/>
      <c r="I37" s="644"/>
      <c r="J37" s="645"/>
      <c r="K37" s="644"/>
      <c r="L37" s="643"/>
      <c r="M37" s="644">
        <v>1</v>
      </c>
      <c r="N37" s="645">
        <v>92.74</v>
      </c>
      <c r="O37" s="644"/>
      <c r="P37" s="645"/>
      <c r="Q37" s="642"/>
      <c r="R37" s="643"/>
      <c r="S37" s="642">
        <v>2</v>
      </c>
      <c r="T37" s="643">
        <v>326.82</v>
      </c>
      <c r="U37" s="646">
        <v>124.07</v>
      </c>
      <c r="V37" s="647">
        <v>297.49</v>
      </c>
      <c r="W37" s="292">
        <f t="shared" si="0"/>
        <v>3</v>
      </c>
      <c r="X37" s="250">
        <v>421.56</v>
      </c>
      <c r="Y37" s="648">
        <v>638.49</v>
      </c>
      <c r="Z37" s="649">
        <v>211.18</v>
      </c>
      <c r="AA37" s="2"/>
    </row>
    <row r="38" spans="1:27" ht="21" customHeight="1">
      <c r="A38" s="253" t="s">
        <v>193</v>
      </c>
      <c r="B38" s="641" t="s">
        <v>309</v>
      </c>
      <c r="C38" s="642"/>
      <c r="D38" s="643"/>
      <c r="E38" s="644"/>
      <c r="F38" s="645"/>
      <c r="G38" s="644"/>
      <c r="H38" s="645"/>
      <c r="I38" s="644"/>
      <c r="J38" s="645"/>
      <c r="K38" s="644">
        <v>1</v>
      </c>
      <c r="L38" s="643">
        <v>95.09</v>
      </c>
      <c r="M38" s="644"/>
      <c r="N38" s="645"/>
      <c r="O38" s="644"/>
      <c r="P38" s="645"/>
      <c r="Q38" s="642"/>
      <c r="R38" s="643"/>
      <c r="S38" s="642"/>
      <c r="T38" s="643"/>
      <c r="U38" s="646">
        <v>27.9</v>
      </c>
      <c r="V38" s="647">
        <v>67.19</v>
      </c>
      <c r="W38" s="292">
        <f t="shared" si="0"/>
        <v>1</v>
      </c>
      <c r="X38" s="250">
        <f t="shared" si="2"/>
        <v>95.09</v>
      </c>
      <c r="Y38" s="648">
        <v>94.58</v>
      </c>
      <c r="Z38" s="649"/>
      <c r="AA38" s="2"/>
    </row>
    <row r="39" spans="1:27" ht="21" customHeight="1">
      <c r="A39" s="253" t="s">
        <v>194</v>
      </c>
      <c r="B39" s="641" t="s">
        <v>245</v>
      </c>
      <c r="C39" s="642"/>
      <c r="D39" s="643"/>
      <c r="E39" s="644"/>
      <c r="F39" s="645"/>
      <c r="G39" s="644"/>
      <c r="H39" s="645"/>
      <c r="I39" s="644"/>
      <c r="J39" s="645"/>
      <c r="K39" s="644"/>
      <c r="L39" s="643"/>
      <c r="M39" s="644"/>
      <c r="N39" s="645"/>
      <c r="O39" s="644"/>
      <c r="P39" s="645"/>
      <c r="Q39" s="642"/>
      <c r="R39" s="643"/>
      <c r="S39" s="642"/>
      <c r="T39" s="643"/>
      <c r="U39" s="646"/>
      <c r="V39" s="647"/>
      <c r="W39" s="292">
        <f t="shared" si="0"/>
        <v>0</v>
      </c>
      <c r="X39" s="250">
        <f t="shared" si="2"/>
        <v>0</v>
      </c>
      <c r="Y39" s="648"/>
      <c r="Z39" s="649"/>
      <c r="AA39" s="2"/>
    </row>
    <row r="40" spans="1:27" ht="21" customHeight="1">
      <c r="A40" s="253" t="s">
        <v>195</v>
      </c>
      <c r="B40" s="641" t="s">
        <v>276</v>
      </c>
      <c r="C40" s="642"/>
      <c r="D40" s="643"/>
      <c r="E40" s="644"/>
      <c r="F40" s="645"/>
      <c r="G40" s="644"/>
      <c r="H40" s="645"/>
      <c r="I40" s="644"/>
      <c r="J40" s="645"/>
      <c r="K40" s="644"/>
      <c r="L40" s="643"/>
      <c r="M40" s="644"/>
      <c r="N40" s="645"/>
      <c r="O40" s="644"/>
      <c r="P40" s="645"/>
      <c r="Q40" s="642"/>
      <c r="R40" s="643"/>
      <c r="S40" s="642"/>
      <c r="T40" s="643"/>
      <c r="U40" s="646"/>
      <c r="V40" s="647"/>
      <c r="W40" s="292">
        <f t="shared" si="0"/>
        <v>0</v>
      </c>
      <c r="X40" s="250">
        <f t="shared" si="2"/>
        <v>0</v>
      </c>
      <c r="Y40" s="648"/>
      <c r="Z40" s="649"/>
      <c r="AA40" s="2"/>
    </row>
    <row r="41" spans="1:27" ht="21" customHeight="1">
      <c r="A41" s="253" t="s">
        <v>196</v>
      </c>
      <c r="B41" s="641" t="s">
        <v>355</v>
      </c>
      <c r="C41" s="642"/>
      <c r="D41" s="643"/>
      <c r="E41" s="644"/>
      <c r="F41" s="645"/>
      <c r="G41" s="644"/>
      <c r="H41" s="645"/>
      <c r="I41" s="644"/>
      <c r="J41" s="645"/>
      <c r="K41" s="644">
        <v>1</v>
      </c>
      <c r="L41" s="643">
        <v>27.01</v>
      </c>
      <c r="M41" s="644"/>
      <c r="N41" s="645"/>
      <c r="O41" s="644"/>
      <c r="P41" s="645"/>
      <c r="Q41" s="642"/>
      <c r="R41" s="643"/>
      <c r="S41" s="642"/>
      <c r="T41" s="643"/>
      <c r="U41" s="646">
        <v>27.01</v>
      </c>
      <c r="V41" s="647">
        <v>0</v>
      </c>
      <c r="W41" s="292">
        <f t="shared" si="0"/>
        <v>1</v>
      </c>
      <c r="X41" s="250">
        <f t="shared" si="2"/>
        <v>27.01</v>
      </c>
      <c r="Y41" s="648">
        <v>27.3</v>
      </c>
      <c r="Z41" s="649"/>
      <c r="AA41" s="2"/>
    </row>
    <row r="42" spans="1:27" ht="21" customHeight="1" thickBot="1">
      <c r="A42" s="253" t="s">
        <v>197</v>
      </c>
      <c r="B42" s="294" t="s">
        <v>393</v>
      </c>
      <c r="C42" s="295"/>
      <c r="D42" s="402"/>
      <c r="E42" s="296"/>
      <c r="F42" s="297"/>
      <c r="G42" s="296"/>
      <c r="H42" s="297"/>
      <c r="I42" s="296"/>
      <c r="J42" s="297"/>
      <c r="K42" s="296">
        <v>1</v>
      </c>
      <c r="L42" s="402">
        <v>3.38</v>
      </c>
      <c r="M42" s="296"/>
      <c r="N42" s="297"/>
      <c r="O42" s="296"/>
      <c r="P42" s="297"/>
      <c r="Q42" s="295"/>
      <c r="R42" s="402"/>
      <c r="S42" s="295">
        <v>0</v>
      </c>
      <c r="T42" s="871">
        <v>711.62</v>
      </c>
      <c r="U42" s="409">
        <v>705.81</v>
      </c>
      <c r="V42" s="410">
        <v>9.19</v>
      </c>
      <c r="W42" s="292">
        <f t="shared" si="0"/>
        <v>1</v>
      </c>
      <c r="X42" s="250">
        <f t="shared" si="2"/>
        <v>715</v>
      </c>
      <c r="Y42" s="416">
        <v>714.83</v>
      </c>
      <c r="Z42" s="417"/>
      <c r="AA42" s="2"/>
    </row>
    <row r="43" spans="1:27" ht="21" customHeight="1" thickTop="1" thickBot="1">
      <c r="A43" s="922" t="s">
        <v>68</v>
      </c>
      <c r="B43" s="923"/>
      <c r="C43" s="293">
        <f>SUM(C10:C42)</f>
        <v>32</v>
      </c>
      <c r="D43" s="403">
        <f t="shared" ref="D43:V43" si="3">SUM(D10:D42)</f>
        <v>4183.04</v>
      </c>
      <c r="E43" s="293">
        <f t="shared" si="3"/>
        <v>4</v>
      </c>
      <c r="F43" s="403">
        <f t="shared" si="3"/>
        <v>156.95999999999998</v>
      </c>
      <c r="G43" s="293">
        <f t="shared" si="3"/>
        <v>0</v>
      </c>
      <c r="H43" s="403">
        <f t="shared" ref="H43" si="4">SUM(H10:H42)</f>
        <v>0</v>
      </c>
      <c r="I43" s="293">
        <f t="shared" si="3"/>
        <v>0</v>
      </c>
      <c r="J43" s="403">
        <f t="shared" si="3"/>
        <v>0</v>
      </c>
      <c r="K43" s="293">
        <f t="shared" si="3"/>
        <v>8</v>
      </c>
      <c r="L43" s="403">
        <f t="shared" si="3"/>
        <v>800.07999999999993</v>
      </c>
      <c r="M43" s="293">
        <f t="shared" si="3"/>
        <v>2</v>
      </c>
      <c r="N43" s="403">
        <f t="shared" si="3"/>
        <v>107.77</v>
      </c>
      <c r="O43" s="293">
        <f t="shared" si="3"/>
        <v>2</v>
      </c>
      <c r="P43" s="403">
        <f t="shared" si="3"/>
        <v>146.13</v>
      </c>
      <c r="Q43" s="293">
        <f t="shared" si="3"/>
        <v>5</v>
      </c>
      <c r="R43" s="403">
        <f t="shared" si="3"/>
        <v>1262.2399999999998</v>
      </c>
      <c r="S43" s="293">
        <f t="shared" si="3"/>
        <v>12</v>
      </c>
      <c r="T43" s="403">
        <f t="shared" si="3"/>
        <v>4675.8</v>
      </c>
      <c r="U43" s="403">
        <f t="shared" si="3"/>
        <v>9608.27</v>
      </c>
      <c r="V43" s="411">
        <f t="shared" si="3"/>
        <v>1725.68</v>
      </c>
      <c r="W43" s="292">
        <f t="shared" si="0"/>
        <v>65</v>
      </c>
      <c r="X43" s="403">
        <f>SUM(X10:X42)</f>
        <v>11333.950000000003</v>
      </c>
      <c r="Y43" s="418">
        <f>SUM(Y10:Y42)</f>
        <v>19443.860000000008</v>
      </c>
      <c r="Z43" s="411">
        <f>SUM(Z10:Z42)</f>
        <v>2747.8299999999995</v>
      </c>
      <c r="AA43" s="2"/>
    </row>
    <row r="44" spans="1:27" ht="14.25">
      <c r="A44" s="1"/>
      <c r="B44" s="1"/>
      <c r="C44" s="1"/>
      <c r="D44" s="36"/>
      <c r="E44" s="1"/>
      <c r="F44" s="36"/>
      <c r="G44" s="1"/>
      <c r="H44" s="1"/>
      <c r="I44" s="1"/>
      <c r="J44" s="1"/>
      <c r="K44" s="1"/>
      <c r="L44" s="36"/>
      <c r="M44" s="1"/>
      <c r="N44" s="36"/>
      <c r="O44" s="1"/>
      <c r="P44" s="36"/>
      <c r="Q44" s="3"/>
      <c r="R44" s="38"/>
      <c r="S44" s="3"/>
      <c r="T44" s="38"/>
      <c r="U44" s="38"/>
      <c r="V44" s="38"/>
      <c r="W44" s="3"/>
      <c r="X44" s="39"/>
      <c r="Y44" s="1"/>
      <c r="Z44" s="1"/>
      <c r="AA44" s="1"/>
    </row>
    <row r="47" spans="1:27">
      <c r="H47"/>
    </row>
    <row r="48" spans="1:27" s="400" customFormat="1">
      <c r="A48" s="397"/>
      <c r="B48" s="397" t="s">
        <v>175</v>
      </c>
      <c r="C48" s="397"/>
      <c r="D48" s="398"/>
      <c r="E48" s="397"/>
      <c r="F48" s="398"/>
      <c r="G48" s="397"/>
      <c r="H48" s="397"/>
      <c r="I48" s="397"/>
      <c r="J48" s="397"/>
      <c r="K48" s="397"/>
      <c r="L48" s="398"/>
      <c r="M48" s="397"/>
      <c r="N48" s="398"/>
      <c r="O48" s="397"/>
      <c r="P48" s="398"/>
      <c r="Q48" s="397"/>
      <c r="R48" s="398"/>
      <c r="S48" s="397"/>
      <c r="T48" s="398"/>
      <c r="U48" s="398"/>
      <c r="V48" s="398"/>
      <c r="W48" s="397"/>
      <c r="X48" s="399"/>
      <c r="Y48" s="397"/>
      <c r="Z48" s="397"/>
      <c r="AA48" s="397"/>
    </row>
    <row r="49" spans="2:26">
      <c r="B49" s="400" t="s">
        <v>174</v>
      </c>
      <c r="H49"/>
    </row>
    <row r="50" spans="2:26">
      <c r="C50" s="96"/>
      <c r="D50" s="82"/>
      <c r="H50"/>
      <c r="I50" s="97"/>
      <c r="J50" s="82"/>
    </row>
    <row r="51" spans="2:26">
      <c r="H51"/>
    </row>
    <row r="52" spans="2:26">
      <c r="B52" s="913" t="s">
        <v>443</v>
      </c>
      <c r="C52" s="913"/>
      <c r="D52" s="913"/>
      <c r="E52" s="913"/>
      <c r="F52" s="913"/>
      <c r="G52" s="620"/>
      <c r="H52" s="620"/>
      <c r="I52" s="97"/>
      <c r="J52" s="872"/>
      <c r="K52" s="620"/>
      <c r="L52" s="873"/>
      <c r="M52" s="620"/>
    </row>
    <row r="53" spans="2:26">
      <c r="B53" s="620"/>
      <c r="C53" s="620"/>
      <c r="D53" s="98"/>
      <c r="E53" s="620"/>
      <c r="F53" s="873"/>
      <c r="G53" s="620"/>
      <c r="H53" s="620"/>
      <c r="I53" s="97"/>
      <c r="J53" s="98"/>
      <c r="K53" s="620"/>
      <c r="L53" s="873"/>
      <c r="M53" s="620"/>
    </row>
    <row r="54" spans="2:26">
      <c r="B54" s="620" t="s">
        <v>444</v>
      </c>
      <c r="C54" s="96"/>
      <c r="D54" s="98"/>
      <c r="E54" s="874" t="s">
        <v>498</v>
      </c>
      <c r="F54" s="874"/>
      <c r="G54" s="874"/>
      <c r="H54" s="874"/>
      <c r="I54" s="874"/>
      <c r="J54" s="874"/>
      <c r="K54" s="874"/>
      <c r="L54" s="874"/>
      <c r="M54" s="874"/>
      <c r="N54" s="874"/>
      <c r="O54" s="874"/>
      <c r="P54" s="874"/>
      <c r="Q54" s="874"/>
      <c r="R54" s="874"/>
      <c r="S54" s="874"/>
      <c r="T54" s="874"/>
    </row>
    <row r="55" spans="2:26">
      <c r="B55" s="914" t="s">
        <v>499</v>
      </c>
      <c r="C55" s="914"/>
      <c r="D55" s="914"/>
      <c r="E55" s="914"/>
      <c r="F55" s="914"/>
      <c r="G55" s="914"/>
      <c r="H55" s="914"/>
      <c r="I55" s="914"/>
      <c r="J55" s="914"/>
      <c r="K55" s="914"/>
      <c r="L55" s="914"/>
      <c r="M55" s="914"/>
    </row>
    <row r="56" spans="2:26">
      <c r="B56" s="914" t="s">
        <v>505</v>
      </c>
      <c r="C56" s="914"/>
      <c r="D56" s="914"/>
      <c r="E56" s="914"/>
      <c r="F56" s="914"/>
      <c r="G56" s="914"/>
      <c r="H56" s="914"/>
      <c r="I56" s="914"/>
      <c r="J56" s="914"/>
      <c r="K56" s="914"/>
      <c r="L56" s="914"/>
      <c r="M56" s="914"/>
    </row>
    <row r="57" spans="2:26">
      <c r="C57" s="96"/>
      <c r="D57" s="82"/>
      <c r="H57"/>
      <c r="I57" s="97"/>
      <c r="J57" s="82"/>
    </row>
    <row r="58" spans="2:26">
      <c r="B58" s="915" t="s">
        <v>445</v>
      </c>
      <c r="C58" s="915"/>
      <c r="D58" s="915"/>
      <c r="E58" s="915"/>
      <c r="F58" s="915"/>
      <c r="G58" s="915"/>
      <c r="H58" s="915"/>
      <c r="I58" s="915"/>
      <c r="J58" s="915"/>
      <c r="K58" s="915"/>
      <c r="L58" s="915"/>
      <c r="M58" s="915"/>
      <c r="N58" s="915"/>
      <c r="O58" s="915"/>
      <c r="P58" s="915"/>
      <c r="Q58" s="915"/>
      <c r="R58" s="915"/>
      <c r="S58" s="915"/>
      <c r="T58" s="915"/>
      <c r="U58" s="915"/>
      <c r="V58" s="915"/>
      <c r="W58" s="915"/>
      <c r="X58" s="915"/>
      <c r="Y58" s="915"/>
      <c r="Z58" s="915"/>
    </row>
    <row r="59" spans="2:26">
      <c r="B59" s="915"/>
      <c r="C59" s="915"/>
      <c r="D59" s="915"/>
      <c r="E59" s="915"/>
      <c r="F59" s="915"/>
      <c r="G59" s="915"/>
      <c r="H59" s="915"/>
      <c r="I59" s="915"/>
      <c r="J59" s="915"/>
      <c r="K59" s="915"/>
      <c r="L59" s="915"/>
      <c r="M59" s="915"/>
      <c r="N59" s="915"/>
      <c r="O59" s="915"/>
      <c r="P59" s="915"/>
      <c r="Q59" s="915"/>
      <c r="R59" s="915"/>
      <c r="S59" s="915"/>
      <c r="T59" s="915"/>
      <c r="U59" s="915"/>
      <c r="V59" s="915"/>
      <c r="W59" s="915"/>
      <c r="X59" s="915"/>
      <c r="Y59" s="915"/>
      <c r="Z59" s="915"/>
    </row>
    <row r="60" spans="2:26">
      <c r="B60" s="915"/>
      <c r="C60" s="915"/>
      <c r="D60" s="915"/>
      <c r="E60" s="915"/>
      <c r="F60" s="915"/>
      <c r="G60" s="915"/>
      <c r="H60" s="915"/>
      <c r="I60" s="915"/>
      <c r="J60" s="915"/>
      <c r="K60" s="915"/>
      <c r="L60" s="915"/>
      <c r="M60" s="915"/>
      <c r="N60" s="915"/>
      <c r="O60" s="915"/>
      <c r="P60" s="915"/>
      <c r="Q60" s="915"/>
      <c r="R60" s="915"/>
      <c r="S60" s="915"/>
      <c r="T60" s="915"/>
      <c r="U60" s="915"/>
      <c r="V60" s="915"/>
      <c r="W60" s="915"/>
      <c r="X60" s="915"/>
      <c r="Y60" s="915"/>
      <c r="Z60" s="915"/>
    </row>
    <row r="61" spans="2:26">
      <c r="B61" s="915"/>
      <c r="C61" s="915"/>
      <c r="D61" s="915"/>
      <c r="E61" s="915"/>
      <c r="F61" s="915"/>
      <c r="G61" s="915"/>
      <c r="H61" s="915"/>
      <c r="I61" s="915"/>
      <c r="J61" s="915"/>
      <c r="K61" s="915"/>
      <c r="L61" s="915"/>
      <c r="M61" s="915"/>
      <c r="N61" s="915"/>
      <c r="O61" s="915"/>
      <c r="P61" s="915"/>
      <c r="Q61" s="915"/>
      <c r="R61" s="915"/>
      <c r="S61" s="915"/>
      <c r="T61" s="915"/>
      <c r="U61" s="915"/>
      <c r="V61" s="915"/>
      <c r="W61" s="915"/>
      <c r="X61" s="915"/>
      <c r="Y61" s="915"/>
      <c r="Z61" s="915"/>
    </row>
    <row r="62" spans="2:26">
      <c r="B62" s="915"/>
      <c r="C62" s="915"/>
      <c r="D62" s="915"/>
      <c r="E62" s="915"/>
      <c r="F62" s="915"/>
      <c r="G62" s="915"/>
      <c r="H62" s="915"/>
      <c r="I62" s="915"/>
      <c r="J62" s="915"/>
      <c r="K62" s="915"/>
      <c r="L62" s="915"/>
      <c r="M62" s="915"/>
      <c r="N62" s="915"/>
      <c r="O62" s="915"/>
      <c r="P62" s="915"/>
      <c r="Q62" s="915"/>
      <c r="R62" s="915"/>
      <c r="S62" s="915"/>
      <c r="T62" s="915"/>
      <c r="U62" s="915"/>
      <c r="V62" s="915"/>
      <c r="W62" s="915"/>
      <c r="X62" s="915"/>
      <c r="Y62" s="915"/>
      <c r="Z62" s="915"/>
    </row>
    <row r="63" spans="2:26">
      <c r="B63" s="915"/>
      <c r="C63" s="915"/>
      <c r="D63" s="915"/>
      <c r="E63" s="915"/>
      <c r="F63" s="915"/>
      <c r="G63" s="915"/>
      <c r="H63" s="915"/>
      <c r="I63" s="915"/>
      <c r="J63" s="915"/>
      <c r="K63" s="915"/>
      <c r="L63" s="915"/>
      <c r="M63" s="915"/>
      <c r="N63" s="915"/>
      <c r="O63" s="915"/>
      <c r="P63" s="915"/>
      <c r="Q63" s="915"/>
      <c r="R63" s="915"/>
      <c r="S63" s="915"/>
      <c r="T63" s="915"/>
      <c r="U63" s="915"/>
      <c r="V63" s="915"/>
      <c r="W63" s="915"/>
      <c r="X63" s="915"/>
      <c r="Y63" s="915"/>
      <c r="Z63" s="915"/>
    </row>
    <row r="64" spans="2:26">
      <c r="B64" s="915"/>
      <c r="C64" s="915"/>
      <c r="D64" s="915"/>
      <c r="E64" s="915"/>
      <c r="F64" s="915"/>
      <c r="G64" s="915"/>
      <c r="H64" s="915"/>
      <c r="I64" s="915"/>
      <c r="J64" s="915"/>
      <c r="K64" s="915"/>
      <c r="L64" s="915"/>
      <c r="M64" s="915"/>
      <c r="N64" s="915"/>
      <c r="O64" s="915"/>
      <c r="P64" s="915"/>
      <c r="Q64" s="915"/>
      <c r="R64" s="915"/>
      <c r="S64" s="915"/>
      <c r="T64" s="915"/>
      <c r="U64" s="915"/>
      <c r="V64" s="915"/>
      <c r="W64" s="915"/>
      <c r="X64" s="915"/>
      <c r="Y64" s="915"/>
      <c r="Z64" s="915"/>
    </row>
    <row r="65" spans="2:26">
      <c r="B65" s="915"/>
      <c r="C65" s="915"/>
      <c r="D65" s="915"/>
      <c r="E65" s="915"/>
      <c r="F65" s="915"/>
      <c r="G65" s="915"/>
      <c r="H65" s="915"/>
      <c r="I65" s="915"/>
      <c r="J65" s="915"/>
      <c r="K65" s="915"/>
      <c r="L65" s="915"/>
      <c r="M65" s="915"/>
      <c r="N65" s="915"/>
      <c r="O65" s="915"/>
      <c r="P65" s="915"/>
      <c r="Q65" s="915"/>
      <c r="R65" s="915"/>
      <c r="S65" s="915"/>
      <c r="T65" s="915"/>
      <c r="U65" s="915"/>
      <c r="V65" s="915"/>
      <c r="W65" s="915"/>
      <c r="X65" s="915"/>
      <c r="Y65" s="915"/>
      <c r="Z65" s="915"/>
    </row>
    <row r="66" spans="2:26">
      <c r="B66" s="915"/>
      <c r="C66" s="915"/>
      <c r="D66" s="915"/>
      <c r="E66" s="915"/>
      <c r="F66" s="915"/>
      <c r="G66" s="915"/>
      <c r="H66" s="915"/>
      <c r="I66" s="915"/>
      <c r="J66" s="915"/>
      <c r="K66" s="915"/>
      <c r="L66" s="915"/>
      <c r="M66" s="915"/>
      <c r="N66" s="915"/>
      <c r="O66" s="915"/>
      <c r="P66" s="915"/>
      <c r="Q66" s="915"/>
      <c r="R66" s="915"/>
      <c r="S66" s="915"/>
      <c r="T66" s="915"/>
      <c r="U66" s="915"/>
      <c r="V66" s="915"/>
      <c r="W66" s="915"/>
      <c r="X66" s="915"/>
      <c r="Y66" s="915"/>
      <c r="Z66" s="915"/>
    </row>
    <row r="67" spans="2:26">
      <c r="B67" s="915"/>
      <c r="C67" s="915"/>
      <c r="D67" s="915"/>
      <c r="E67" s="915"/>
      <c r="F67" s="915"/>
      <c r="G67" s="915"/>
      <c r="H67" s="915"/>
      <c r="I67" s="915"/>
      <c r="J67" s="915"/>
      <c r="K67" s="915"/>
      <c r="L67" s="915"/>
      <c r="M67" s="915"/>
      <c r="N67" s="915"/>
      <c r="O67" s="915"/>
      <c r="P67" s="915"/>
      <c r="Q67" s="915"/>
      <c r="R67" s="915"/>
      <c r="S67" s="915"/>
      <c r="T67" s="915"/>
      <c r="U67" s="915"/>
      <c r="V67" s="915"/>
      <c r="W67" s="915"/>
      <c r="X67" s="915"/>
      <c r="Y67" s="915"/>
      <c r="Z67" s="915"/>
    </row>
  </sheetData>
  <mergeCells count="34">
    <mergeCell ref="AA4:AA9"/>
    <mergeCell ref="AB4:AB9"/>
    <mergeCell ref="K7:L8"/>
    <mergeCell ref="Z4:Z8"/>
    <mergeCell ref="Y4:Y8"/>
    <mergeCell ref="W4:X8"/>
    <mergeCell ref="U4:V5"/>
    <mergeCell ref="M7:N8"/>
    <mergeCell ref="O7:P8"/>
    <mergeCell ref="Q7:R8"/>
    <mergeCell ref="S7:T8"/>
    <mergeCell ref="G7:H8"/>
    <mergeCell ref="I7:J8"/>
    <mergeCell ref="E7:F8"/>
    <mergeCell ref="C7:D8"/>
    <mergeCell ref="A4:A9"/>
    <mergeCell ref="B4:B9"/>
    <mergeCell ref="I5:J6"/>
    <mergeCell ref="B52:F52"/>
    <mergeCell ref="B55:M55"/>
    <mergeCell ref="B56:M56"/>
    <mergeCell ref="B58:Z67"/>
    <mergeCell ref="A2:O2"/>
    <mergeCell ref="U6:V6"/>
    <mergeCell ref="A43:B43"/>
    <mergeCell ref="C4:T4"/>
    <mergeCell ref="C5:D6"/>
    <mergeCell ref="E5:F6"/>
    <mergeCell ref="G5:H6"/>
    <mergeCell ref="K5:L6"/>
    <mergeCell ref="M5:N6"/>
    <mergeCell ref="O5:P6"/>
    <mergeCell ref="Q5:R6"/>
    <mergeCell ref="S5:T6"/>
  </mergeCells>
  <phoneticPr fontId="8" type="noConversion"/>
  <printOptions horizontalCentered="1"/>
  <pageMargins left="0.15748031496062992" right="0.19685039370078741" top="0.55118110236220474" bottom="0.78740157480314965" header="0.27559055118110237" footer="0.51181102362204722"/>
  <pageSetup paperSize="9" scale="43" orientation="landscape" r:id="rId1"/>
  <headerFooter alignWithMargins="0">
    <oddHeader>&amp;L&amp;A&amp;RZałącznik nr 1 – pismo ZP - 7212.1.2018</oddHead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rgb="FFFF9999"/>
    <pageSetUpPr fitToPage="1"/>
  </sheetPr>
  <dimension ref="A1:P85"/>
  <sheetViews>
    <sheetView zoomScaleNormal="100" workbookViewId="0">
      <selection activeCell="D16" sqref="D16"/>
    </sheetView>
  </sheetViews>
  <sheetFormatPr defaultRowHeight="12.75"/>
  <cols>
    <col min="1" max="1" width="5.42578125" customWidth="1"/>
    <col min="2" max="2" width="16.5703125" customWidth="1"/>
    <col min="3" max="3" width="19.7109375" customWidth="1"/>
    <col min="4" max="4" width="20.42578125" customWidth="1"/>
    <col min="5" max="5" width="15" customWidth="1"/>
    <col min="6" max="6" width="9.140625" hidden="1" customWidth="1"/>
    <col min="7" max="7" width="17.28515625" customWidth="1"/>
    <col min="8" max="8" width="31.28515625" customWidth="1"/>
    <col min="9" max="9" width="17.140625" customWidth="1"/>
    <col min="10" max="10" width="8.42578125" customWidth="1"/>
  </cols>
  <sheetData>
    <row r="1" spans="1:16" ht="15.75">
      <c r="A1" s="305" t="s">
        <v>37</v>
      </c>
      <c r="B1" s="305"/>
      <c r="C1" s="306"/>
      <c r="D1" s="353"/>
      <c r="E1" s="353"/>
      <c r="F1" s="353"/>
      <c r="G1" s="353"/>
      <c r="I1" s="429"/>
      <c r="J1" s="4"/>
    </row>
    <row r="2" spans="1:16" ht="15.75">
      <c r="A2" s="331" t="s">
        <v>38</v>
      </c>
      <c r="B2" s="331"/>
      <c r="C2" s="332"/>
      <c r="D2" s="351"/>
      <c r="E2" s="352"/>
      <c r="F2" s="352"/>
      <c r="G2" s="352"/>
      <c r="I2" s="429"/>
      <c r="J2" s="4"/>
    </row>
    <row r="3" spans="1:16" ht="17.25" customHeight="1">
      <c r="A3" s="333"/>
      <c r="B3" s="333"/>
      <c r="C3" s="350"/>
      <c r="D3" s="350"/>
      <c r="E3" s="350"/>
      <c r="F3" s="350"/>
      <c r="G3" s="350"/>
      <c r="I3" s="190"/>
      <c r="J3" s="194"/>
      <c r="K3" s="194"/>
    </row>
    <row r="4" spans="1:16" ht="15">
      <c r="A4" s="918" t="s">
        <v>217</v>
      </c>
      <c r="B4" s="918"/>
      <c r="C4" s="918"/>
      <c r="D4" s="918"/>
      <c r="E4" s="918"/>
      <c r="F4" s="918"/>
      <c r="G4" s="918"/>
      <c r="I4" s="428"/>
      <c r="J4" s="428"/>
      <c r="K4" s="428"/>
      <c r="L4" s="428"/>
      <c r="M4" s="428"/>
      <c r="N4" s="428"/>
      <c r="O4" s="428"/>
      <c r="P4" s="428"/>
    </row>
    <row r="5" spans="1:16" ht="13.5" thickBot="1">
      <c r="A5" s="4"/>
      <c r="B5" s="4"/>
      <c r="C5" s="4"/>
      <c r="D5" s="4"/>
      <c r="E5" s="4"/>
      <c r="F5" s="4"/>
      <c r="G5" s="4"/>
      <c r="I5" s="4"/>
      <c r="J5" s="4"/>
    </row>
    <row r="6" spans="1:16" ht="28.5" customHeight="1" thickBot="1">
      <c r="A6" s="477" t="s">
        <v>5</v>
      </c>
      <c r="B6" s="478" t="s">
        <v>479</v>
      </c>
      <c r="C6" s="907" t="s">
        <v>480</v>
      </c>
      <c r="D6" s="479" t="s">
        <v>1</v>
      </c>
      <c r="E6" s="479" t="s">
        <v>1</v>
      </c>
      <c r="F6" s="479" t="s">
        <v>105</v>
      </c>
      <c r="G6" s="480" t="s">
        <v>129</v>
      </c>
      <c r="I6" s="190"/>
      <c r="J6" s="4"/>
    </row>
    <row r="7" spans="1:16" ht="15" customHeight="1" thickBot="1">
      <c r="A7" s="481"/>
      <c r="B7" s="481"/>
      <c r="C7" s="482" t="s">
        <v>2</v>
      </c>
      <c r="D7" s="483" t="s">
        <v>2</v>
      </c>
      <c r="E7" s="482" t="s">
        <v>2</v>
      </c>
      <c r="F7" s="484" t="s">
        <v>481</v>
      </c>
      <c r="G7" s="483" t="s">
        <v>2</v>
      </c>
      <c r="I7" s="4"/>
    </row>
    <row r="8" spans="1:16" ht="14.25">
      <c r="A8" s="241" t="s">
        <v>6</v>
      </c>
      <c r="B8" s="908" t="s">
        <v>482</v>
      </c>
      <c r="C8" s="909"/>
      <c r="D8" s="909"/>
      <c r="E8" s="909"/>
      <c r="F8" s="910"/>
      <c r="G8" s="419"/>
      <c r="I8" s="52"/>
    </row>
    <row r="9" spans="1:16" ht="14.25">
      <c r="A9" s="242" t="s">
        <v>7</v>
      </c>
      <c r="B9" s="243" t="s">
        <v>483</v>
      </c>
      <c r="C9" s="420"/>
      <c r="D9" s="420"/>
      <c r="E9" s="420"/>
      <c r="F9" s="421"/>
      <c r="G9" s="422"/>
      <c r="I9" s="52"/>
    </row>
    <row r="10" spans="1:16" ht="14.25">
      <c r="A10" s="242" t="s">
        <v>8</v>
      </c>
      <c r="B10" s="243" t="s">
        <v>484</v>
      </c>
      <c r="C10" s="420"/>
      <c r="D10" s="420"/>
      <c r="E10" s="420"/>
      <c r="F10" s="421"/>
      <c r="G10" s="422"/>
      <c r="I10" s="52"/>
    </row>
    <row r="11" spans="1:16" ht="14.25">
      <c r="A11" s="242" t="s">
        <v>9</v>
      </c>
      <c r="B11" s="243" t="s">
        <v>485</v>
      </c>
      <c r="C11" s="420"/>
      <c r="D11" s="420"/>
      <c r="E11" s="420"/>
      <c r="F11" s="421"/>
      <c r="G11" s="422"/>
      <c r="I11" s="52"/>
    </row>
    <row r="12" spans="1:16" ht="14.25">
      <c r="A12" s="242" t="s">
        <v>10</v>
      </c>
      <c r="B12" s="243" t="s">
        <v>486</v>
      </c>
      <c r="C12" s="420"/>
      <c r="D12" s="420"/>
      <c r="E12" s="420"/>
      <c r="F12" s="421"/>
      <c r="G12" s="422"/>
      <c r="I12" s="52"/>
    </row>
    <row r="13" spans="1:16" ht="14.25">
      <c r="A13" s="242" t="s">
        <v>11</v>
      </c>
      <c r="B13" s="243" t="s">
        <v>487</v>
      </c>
      <c r="C13" s="420"/>
      <c r="D13" s="420"/>
      <c r="E13" s="420"/>
      <c r="F13" s="421"/>
      <c r="G13" s="422"/>
      <c r="I13" s="52"/>
    </row>
    <row r="14" spans="1:16" ht="14.25">
      <c r="A14" s="242" t="s">
        <v>12</v>
      </c>
      <c r="B14" s="243" t="s">
        <v>488</v>
      </c>
      <c r="C14" s="423"/>
      <c r="D14" s="423"/>
      <c r="E14" s="420"/>
      <c r="F14" s="421"/>
      <c r="G14" s="422"/>
      <c r="I14" s="52"/>
    </row>
    <row r="15" spans="1:16" ht="14.25">
      <c r="A15" s="242" t="s">
        <v>13</v>
      </c>
      <c r="B15" s="243" t="s">
        <v>405</v>
      </c>
      <c r="C15" s="420">
        <v>65</v>
      </c>
      <c r="D15" s="420">
        <v>23</v>
      </c>
      <c r="E15" s="420">
        <v>31</v>
      </c>
      <c r="F15" s="421"/>
      <c r="G15" s="422">
        <v>33</v>
      </c>
      <c r="I15" s="52"/>
    </row>
    <row r="16" spans="1:16" ht="14.25">
      <c r="A16" s="242" t="s">
        <v>14</v>
      </c>
      <c r="B16" s="243" t="s">
        <v>489</v>
      </c>
      <c r="C16" s="424"/>
      <c r="D16" s="424"/>
      <c r="E16" s="420"/>
      <c r="F16" s="421"/>
      <c r="G16" s="422"/>
      <c r="I16" s="52"/>
    </row>
    <row r="17" spans="1:9" ht="14.25">
      <c r="A17" s="242" t="s">
        <v>15</v>
      </c>
      <c r="B17" s="243" t="s">
        <v>490</v>
      </c>
      <c r="C17" s="420"/>
      <c r="D17" s="420"/>
      <c r="E17" s="420"/>
      <c r="F17" s="421"/>
      <c r="G17" s="422"/>
      <c r="I17" s="52"/>
    </row>
    <row r="18" spans="1:9" ht="14.25">
      <c r="A18" s="242" t="s">
        <v>16</v>
      </c>
      <c r="B18" s="243" t="s">
        <v>491</v>
      </c>
      <c r="C18" s="420"/>
      <c r="D18" s="420"/>
      <c r="E18" s="420"/>
      <c r="F18" s="421"/>
      <c r="G18" s="422"/>
      <c r="I18" s="52"/>
    </row>
    <row r="19" spans="1:9" ht="14.25">
      <c r="A19" s="242" t="s">
        <v>17</v>
      </c>
      <c r="B19" s="243" t="s">
        <v>492</v>
      </c>
      <c r="C19" s="420"/>
      <c r="D19" s="420"/>
      <c r="E19" s="420"/>
      <c r="F19" s="421"/>
      <c r="G19" s="422"/>
      <c r="I19" s="52"/>
    </row>
    <row r="20" spans="1:9" ht="14.25">
      <c r="A20" s="242" t="s">
        <v>18</v>
      </c>
      <c r="B20" s="244" t="s">
        <v>493</v>
      </c>
      <c r="C20" s="420"/>
      <c r="D20" s="420"/>
      <c r="E20" s="420"/>
      <c r="F20" s="421"/>
      <c r="G20" s="422"/>
      <c r="I20" s="52"/>
    </row>
    <row r="21" spans="1:9" ht="14.25">
      <c r="A21" s="242" t="s">
        <v>19</v>
      </c>
      <c r="B21" s="243" t="s">
        <v>494</v>
      </c>
      <c r="C21" s="420"/>
      <c r="D21" s="420"/>
      <c r="E21" s="420"/>
      <c r="F21" s="421"/>
      <c r="G21" s="422"/>
      <c r="I21" s="52"/>
    </row>
    <row r="22" spans="1:9" ht="14.25">
      <c r="A22" s="242" t="s">
        <v>20</v>
      </c>
      <c r="B22" s="243" t="s">
        <v>495</v>
      </c>
      <c r="C22" s="420"/>
      <c r="D22" s="420"/>
      <c r="E22" s="420"/>
      <c r="F22" s="421"/>
      <c r="G22" s="422"/>
      <c r="I22" s="52"/>
    </row>
    <row r="23" spans="1:9" ht="14.25">
      <c r="A23" s="242" t="s">
        <v>21</v>
      </c>
      <c r="B23" s="243" t="s">
        <v>496</v>
      </c>
      <c r="C23" s="420"/>
      <c r="D23" s="420"/>
      <c r="E23" s="420"/>
      <c r="F23" s="421"/>
      <c r="G23" s="422"/>
      <c r="I23" s="52"/>
    </row>
    <row r="24" spans="1:9" ht="15" thickBot="1">
      <c r="A24" s="911" t="s">
        <v>22</v>
      </c>
      <c r="B24" s="245" t="s">
        <v>497</v>
      </c>
      <c r="C24" s="425"/>
      <c r="D24" s="425"/>
      <c r="E24" s="425"/>
      <c r="F24" s="426"/>
      <c r="G24" s="427"/>
      <c r="I24" s="52"/>
    </row>
    <row r="25" spans="1:9" ht="13.5" thickBot="1">
      <c r="A25" s="951" t="s">
        <v>39</v>
      </c>
      <c r="B25" s="952"/>
      <c r="C25" s="443">
        <f>SUM(C8:C24)</f>
        <v>65</v>
      </c>
      <c r="D25" s="444">
        <f t="shared" ref="D25:G25" si="0">SUM(D8:D24)</f>
        <v>23</v>
      </c>
      <c r="E25" s="445">
        <f t="shared" si="0"/>
        <v>31</v>
      </c>
      <c r="F25" s="446">
        <f t="shared" si="0"/>
        <v>0</v>
      </c>
      <c r="G25" s="447">
        <f t="shared" si="0"/>
        <v>33</v>
      </c>
      <c r="I25" s="52"/>
    </row>
    <row r="26" spans="1:9">
      <c r="I26" s="52"/>
    </row>
    <row r="27" spans="1:9">
      <c r="I27" s="52"/>
    </row>
    <row r="28" spans="1:9">
      <c r="I28" s="52"/>
    </row>
    <row r="29" spans="1:9">
      <c r="I29" s="52"/>
    </row>
    <row r="30" spans="1:9">
      <c r="I30" s="52"/>
    </row>
    <row r="31" spans="1:9">
      <c r="I31" s="52"/>
    </row>
    <row r="32" spans="1:9">
      <c r="I32" s="52"/>
    </row>
    <row r="33" spans="9:9">
      <c r="I33" s="52"/>
    </row>
    <row r="34" spans="9:9">
      <c r="I34" s="52"/>
    </row>
    <row r="35" spans="9:9">
      <c r="I35" s="52"/>
    </row>
    <row r="36" spans="9:9">
      <c r="I36" s="52"/>
    </row>
    <row r="37" spans="9:9">
      <c r="I37" s="52"/>
    </row>
    <row r="38" spans="9:9">
      <c r="I38" s="52"/>
    </row>
    <row r="39" spans="9:9">
      <c r="I39" s="52"/>
    </row>
    <row r="40" spans="9:9">
      <c r="I40" s="52"/>
    </row>
    <row r="41" spans="9:9">
      <c r="I41" s="52"/>
    </row>
    <row r="42" spans="9:9">
      <c r="I42" s="52"/>
    </row>
    <row r="43" spans="9:9">
      <c r="I43" s="52"/>
    </row>
    <row r="44" spans="9:9">
      <c r="I44" s="52"/>
    </row>
    <row r="45" spans="9:9">
      <c r="I45" s="52"/>
    </row>
    <row r="46" spans="9:9">
      <c r="I46" s="52"/>
    </row>
    <row r="47" spans="9:9">
      <c r="I47" s="52"/>
    </row>
    <row r="48" spans="9:9">
      <c r="I48" s="52"/>
    </row>
    <row r="49" spans="9:9">
      <c r="I49" s="52"/>
    </row>
    <row r="50" spans="9:9">
      <c r="I50" s="52"/>
    </row>
    <row r="51" spans="9:9">
      <c r="I51" s="52"/>
    </row>
    <row r="52" spans="9:9">
      <c r="I52" s="52"/>
    </row>
    <row r="53" spans="9:9">
      <c r="I53" s="52"/>
    </row>
    <row r="54" spans="9:9">
      <c r="I54" s="52"/>
    </row>
    <row r="55" spans="9:9">
      <c r="I55" s="52"/>
    </row>
    <row r="56" spans="9:9">
      <c r="I56" s="52"/>
    </row>
    <row r="57" spans="9:9">
      <c r="I57" s="52"/>
    </row>
    <row r="58" spans="9:9">
      <c r="I58" s="52"/>
    </row>
    <row r="59" spans="9:9">
      <c r="I59" s="52"/>
    </row>
    <row r="60" spans="9:9">
      <c r="I60" s="52"/>
    </row>
    <row r="61" spans="9:9">
      <c r="I61" s="52"/>
    </row>
    <row r="62" spans="9:9">
      <c r="I62" s="52"/>
    </row>
    <row r="63" spans="9:9">
      <c r="I63" s="52"/>
    </row>
    <row r="64" spans="9:9">
      <c r="I64" s="52"/>
    </row>
    <row r="65" spans="9:9">
      <c r="I65" s="52"/>
    </row>
    <row r="66" spans="9:9">
      <c r="I66" s="52"/>
    </row>
    <row r="67" spans="9:9">
      <c r="I67" s="52"/>
    </row>
    <row r="68" spans="9:9">
      <c r="I68" s="52"/>
    </row>
    <row r="69" spans="9:9">
      <c r="I69" s="52"/>
    </row>
    <row r="70" spans="9:9">
      <c r="I70" s="52"/>
    </row>
    <row r="71" spans="9:9">
      <c r="I71" s="52"/>
    </row>
    <row r="72" spans="9:9">
      <c r="I72" s="52"/>
    </row>
    <row r="73" spans="9:9">
      <c r="I73" s="52"/>
    </row>
    <row r="74" spans="9:9">
      <c r="I74" s="52"/>
    </row>
    <row r="75" spans="9:9">
      <c r="I75" s="52"/>
    </row>
    <row r="76" spans="9:9">
      <c r="I76" s="52"/>
    </row>
    <row r="77" spans="9:9">
      <c r="I77" s="52"/>
    </row>
    <row r="78" spans="9:9">
      <c r="I78" s="52"/>
    </row>
    <row r="79" spans="9:9">
      <c r="I79" s="52"/>
    </row>
    <row r="80" spans="9:9">
      <c r="I80" s="52"/>
    </row>
    <row r="81" spans="9:9">
      <c r="I81" s="52"/>
    </row>
    <row r="82" spans="9:9">
      <c r="I82" s="52"/>
    </row>
    <row r="83" spans="9:9">
      <c r="I83" s="52"/>
    </row>
    <row r="84" spans="9:9">
      <c r="I84" s="52"/>
    </row>
    <row r="85" spans="9:9">
      <c r="I85" s="52"/>
    </row>
  </sheetData>
  <mergeCells count="2">
    <mergeCell ref="A4:G4"/>
    <mergeCell ref="A25:B25"/>
  </mergeCells>
  <phoneticPr fontId="8" type="noConversion"/>
  <conditionalFormatting sqref="B6:B24">
    <cfRule type="colorScale" priority="2">
      <colorScale>
        <cfvo type="min"/>
        <cfvo type="percentile" val="50"/>
        <cfvo type="max"/>
        <color rgb="FFF8696B"/>
        <color rgb="FFFFEB84"/>
        <color rgb="FF5A8AC6"/>
      </colorScale>
    </cfRule>
  </conditionalFormatting>
  <conditionalFormatting sqref="D6">
    <cfRule type="colorScale" priority="1">
      <colorScale>
        <cfvo type="min"/>
        <cfvo type="percentile" val="50"/>
        <cfvo type="max"/>
        <color rgb="FFF8696B"/>
        <color rgb="FFFFEB84"/>
        <color rgb="FF5A8AC6"/>
      </colorScale>
    </cfRule>
  </conditionalFormatting>
  <conditionalFormatting sqref="G7:G24 A6:F24">
    <cfRule type="colorScale" priority="3">
      <colorScale>
        <cfvo type="min"/>
        <cfvo type="percentile" val="50"/>
        <cfvo type="max"/>
        <color rgb="FFF8696B"/>
        <color rgb="FFFFEB84"/>
        <color rgb="FF5A8AC6"/>
      </colorScale>
    </cfRule>
  </conditionalFormatting>
  <pageMargins left="0.74803149606299213" right="0.74803149606299213" top="0.78740157480314965" bottom="0.98425196850393704" header="0.51181102362204722" footer="0.51181102362204722"/>
  <pageSetup paperSize="9" scale="93" orientation="portrait" r:id="rId1"/>
  <headerFooter alignWithMargins="0">
    <oddHeader>&amp;RZałącznik nr 1 – pismo ZP - 7212.1.2018</oddHeader>
    <oddFooter>&amp;C&amp;A</oddFooter>
  </headerFooter>
  <colBreaks count="1" manualBreakCount="1">
    <brk id="8" max="2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tabColor rgb="FF00FFFF"/>
    <pageSetUpPr fitToPage="1"/>
  </sheetPr>
  <dimension ref="A1:Q236"/>
  <sheetViews>
    <sheetView topLeftCell="A199" zoomScaleNormal="100" workbookViewId="0">
      <selection sqref="A1:K230"/>
    </sheetView>
  </sheetViews>
  <sheetFormatPr defaultRowHeight="12.75"/>
  <cols>
    <col min="1" max="1" width="6.5703125" customWidth="1"/>
    <col min="2" max="3" width="19.5703125" customWidth="1"/>
    <col min="4" max="4" width="16.85546875" bestFit="1" customWidth="1"/>
    <col min="5" max="5" width="16.7109375" style="37" customWidth="1"/>
    <col min="6" max="8" width="21.140625" style="37" customWidth="1"/>
    <col min="9" max="9" width="20.85546875" style="51" customWidth="1"/>
    <col min="10" max="10" width="18.85546875" customWidth="1"/>
    <col min="11" max="11" width="23" customWidth="1"/>
  </cols>
  <sheetData>
    <row r="1" spans="1:17" s="88" customFormat="1" ht="15.75">
      <c r="A1" s="310" t="s">
        <v>63</v>
      </c>
      <c r="B1" s="311"/>
      <c r="C1" s="311"/>
      <c r="D1" s="311"/>
      <c r="E1" s="312"/>
      <c r="F1" s="312"/>
      <c r="G1" s="312"/>
      <c r="H1" s="312"/>
      <c r="I1" s="313"/>
      <c r="J1" s="311"/>
      <c r="K1" s="311"/>
      <c r="L1" s="311"/>
      <c r="M1" s="311"/>
    </row>
    <row r="2" spans="1:17" s="88" customFormat="1" ht="16.5" thickBot="1">
      <c r="A2" s="334" t="s">
        <v>62</v>
      </c>
      <c r="B2" s="335"/>
      <c r="C2" s="354"/>
      <c r="D2" s="354"/>
      <c r="E2" s="355"/>
      <c r="F2" s="355"/>
      <c r="G2" s="355"/>
      <c r="H2" s="355"/>
      <c r="I2" s="356"/>
      <c r="J2" s="311"/>
      <c r="K2" s="311"/>
      <c r="L2" s="311"/>
      <c r="M2" s="311"/>
    </row>
    <row r="3" spans="1:17" ht="15.75" thickBot="1">
      <c r="A3" s="336" t="s">
        <v>231</v>
      </c>
      <c r="B3" s="337"/>
      <c r="D3" s="431"/>
      <c r="E3" s="431"/>
      <c r="F3" s="431"/>
      <c r="G3" s="431"/>
      <c r="H3" s="431"/>
      <c r="I3" s="431"/>
      <c r="J3" s="456" t="s">
        <v>217</v>
      </c>
      <c r="K3" s="456"/>
      <c r="L3" s="456"/>
      <c r="M3" s="456"/>
      <c r="N3" s="456"/>
      <c r="O3" s="456"/>
      <c r="P3" s="431"/>
      <c r="Q3" s="431"/>
    </row>
    <row r="4" spans="1:17" ht="15.75" thickBot="1">
      <c r="A4" s="973" t="s">
        <v>5</v>
      </c>
      <c r="B4" s="983" t="s">
        <v>126</v>
      </c>
      <c r="C4" s="485"/>
      <c r="D4" s="978" t="s">
        <v>134</v>
      </c>
      <c r="E4" s="979"/>
      <c r="F4" s="980"/>
      <c r="G4" s="975" t="s">
        <v>127</v>
      </c>
      <c r="H4" s="486"/>
      <c r="I4" s="968" t="s">
        <v>135</v>
      </c>
      <c r="J4" s="969"/>
      <c r="K4" s="970"/>
      <c r="L4" s="5"/>
      <c r="M4" s="5"/>
    </row>
    <row r="5" spans="1:17" ht="15.75" thickBot="1">
      <c r="A5" s="974"/>
      <c r="B5" s="984"/>
      <c r="C5" s="487"/>
      <c r="D5" s="971" t="s">
        <v>0</v>
      </c>
      <c r="E5" s="971"/>
      <c r="F5" s="488" t="s">
        <v>128</v>
      </c>
      <c r="G5" s="976"/>
      <c r="H5" s="489"/>
      <c r="I5" s="972" t="s">
        <v>0</v>
      </c>
      <c r="J5" s="972"/>
      <c r="K5" s="490" t="s">
        <v>128</v>
      </c>
      <c r="L5" s="5"/>
      <c r="M5" s="5"/>
    </row>
    <row r="6" spans="1:17" ht="15.75" thickBot="1">
      <c r="A6" s="974"/>
      <c r="B6" s="984"/>
      <c r="C6" s="487" t="s">
        <v>97</v>
      </c>
      <c r="D6" s="973" t="s">
        <v>137</v>
      </c>
      <c r="E6" s="491" t="s">
        <v>42</v>
      </c>
      <c r="F6" s="491" t="s">
        <v>44</v>
      </c>
      <c r="G6" s="976"/>
      <c r="H6" s="489" t="s">
        <v>97</v>
      </c>
      <c r="I6" s="973" t="s">
        <v>137</v>
      </c>
      <c r="J6" s="492" t="s">
        <v>42</v>
      </c>
      <c r="K6" s="492" t="s">
        <v>44</v>
      </c>
      <c r="L6" s="5"/>
      <c r="M6" s="5"/>
    </row>
    <row r="7" spans="1:17" ht="15.75" thickBot="1">
      <c r="A7" s="974"/>
      <c r="B7" s="984"/>
      <c r="C7" s="487"/>
      <c r="D7" s="981"/>
      <c r="E7" s="493" t="s">
        <v>43</v>
      </c>
      <c r="F7" s="493" t="s">
        <v>45</v>
      </c>
      <c r="G7" s="976"/>
      <c r="H7" s="489"/>
      <c r="I7" s="974"/>
      <c r="J7" s="494" t="s">
        <v>43</v>
      </c>
      <c r="K7" s="494" t="s">
        <v>45</v>
      </c>
      <c r="L7" s="5"/>
      <c r="M7" s="5"/>
    </row>
    <row r="8" spans="1:17" ht="15">
      <c r="A8" s="982"/>
      <c r="B8" s="985"/>
      <c r="C8" s="495"/>
      <c r="D8" s="496" t="s">
        <v>3</v>
      </c>
      <c r="E8" s="497" t="s">
        <v>3</v>
      </c>
      <c r="F8" s="497" t="s">
        <v>3</v>
      </c>
      <c r="G8" s="977"/>
      <c r="H8" s="498"/>
      <c r="I8" s="499" t="s">
        <v>3</v>
      </c>
      <c r="J8" s="500" t="s">
        <v>3</v>
      </c>
      <c r="K8" s="500" t="s">
        <v>3</v>
      </c>
      <c r="L8" s="5"/>
      <c r="M8" s="5"/>
    </row>
    <row r="9" spans="1:17" ht="18" customHeight="1">
      <c r="A9" s="986" t="s">
        <v>6</v>
      </c>
      <c r="B9" s="987" t="s">
        <v>451</v>
      </c>
      <c r="C9" s="369"/>
      <c r="D9" s="101"/>
      <c r="E9" s="40">
        <v>266.77999999999997</v>
      </c>
      <c r="F9" s="849"/>
      <c r="G9" s="990" t="s">
        <v>270</v>
      </c>
      <c r="H9" s="853"/>
      <c r="I9" s="49"/>
      <c r="J9" s="193">
        <v>3731.3</v>
      </c>
      <c r="K9" s="48">
        <v>449.61</v>
      </c>
      <c r="L9" s="5"/>
      <c r="M9" s="5"/>
    </row>
    <row r="10" spans="1:17" ht="19.5" customHeight="1">
      <c r="A10" s="986"/>
      <c r="B10" s="988"/>
      <c r="C10" s="370" t="s">
        <v>254</v>
      </c>
      <c r="D10" s="257">
        <v>276.56</v>
      </c>
      <c r="E10" s="41">
        <v>9.7799999999999994</v>
      </c>
      <c r="F10" s="850"/>
      <c r="G10" s="991"/>
      <c r="H10" s="673" t="s">
        <v>225</v>
      </c>
      <c r="I10" s="674">
        <v>3750.89</v>
      </c>
      <c r="J10" s="621">
        <v>19.59</v>
      </c>
      <c r="K10" s="46">
        <v>2.17</v>
      </c>
      <c r="L10" s="53"/>
      <c r="M10" s="6"/>
    </row>
    <row r="11" spans="1:17" ht="19.5" customHeight="1">
      <c r="A11" s="986"/>
      <c r="B11" s="988"/>
      <c r="C11" s="751"/>
      <c r="D11" s="693"/>
      <c r="E11" s="693">
        <v>12633.54</v>
      </c>
      <c r="F11" s="849">
        <v>0</v>
      </c>
      <c r="G11" s="991"/>
      <c r="H11" s="853"/>
      <c r="I11" s="259"/>
      <c r="J11" s="193">
        <v>8621.2900000000009</v>
      </c>
      <c r="K11" s="48">
        <v>8586.4</v>
      </c>
      <c r="L11" s="53"/>
      <c r="M11" s="6"/>
    </row>
    <row r="12" spans="1:17" ht="19.5" customHeight="1">
      <c r="A12" s="986"/>
      <c r="B12" s="988"/>
      <c r="C12" s="750" t="s">
        <v>302</v>
      </c>
      <c r="D12" s="41">
        <v>13453.58</v>
      </c>
      <c r="E12" s="41">
        <v>820.04</v>
      </c>
      <c r="F12" s="850">
        <v>0</v>
      </c>
      <c r="G12" s="991"/>
      <c r="H12" s="875" t="s">
        <v>355</v>
      </c>
      <c r="I12" s="257">
        <v>9162.35</v>
      </c>
      <c r="J12" s="44">
        <v>541.05999999999995</v>
      </c>
      <c r="K12" s="48">
        <v>535.75</v>
      </c>
      <c r="L12" s="53"/>
      <c r="M12" s="6"/>
    </row>
    <row r="13" spans="1:17" ht="19.5" customHeight="1">
      <c r="A13" s="986"/>
      <c r="B13" s="988"/>
      <c r="C13" s="878" t="s">
        <v>449</v>
      </c>
      <c r="D13" s="877">
        <f>SUM(D10:D12)</f>
        <v>13730.14</v>
      </c>
      <c r="E13" s="40"/>
      <c r="F13" s="849"/>
      <c r="G13" s="991"/>
      <c r="H13" s="276"/>
      <c r="I13" s="49"/>
      <c r="J13" s="43">
        <v>4313</v>
      </c>
      <c r="K13" s="71">
        <v>4032</v>
      </c>
      <c r="L13" s="53"/>
      <c r="M13" s="6"/>
    </row>
    <row r="14" spans="1:17" ht="19.5" customHeight="1">
      <c r="A14" s="986"/>
      <c r="B14" s="989"/>
      <c r="C14" s="879"/>
      <c r="D14" s="41"/>
      <c r="E14" s="41"/>
      <c r="F14" s="850"/>
      <c r="G14" s="992"/>
      <c r="H14" s="276" t="s">
        <v>405</v>
      </c>
      <c r="I14" s="267">
        <v>4425</v>
      </c>
      <c r="J14" s="44">
        <v>112</v>
      </c>
      <c r="K14" s="65">
        <v>112</v>
      </c>
      <c r="L14" s="53"/>
      <c r="M14" s="6"/>
    </row>
    <row r="15" spans="1:17" ht="18.75" customHeight="1">
      <c r="A15" s="995" t="s">
        <v>7</v>
      </c>
      <c r="B15" s="956" t="s">
        <v>452</v>
      </c>
      <c r="C15" s="369"/>
      <c r="D15" s="258"/>
      <c r="E15" s="40">
        <v>13011.81</v>
      </c>
      <c r="F15" s="48"/>
      <c r="G15" s="959" t="s">
        <v>271</v>
      </c>
      <c r="H15" s="853"/>
      <c r="I15" s="876"/>
      <c r="J15" s="193">
        <v>2861.5</v>
      </c>
      <c r="K15" s="752">
        <v>113.92</v>
      </c>
      <c r="L15" s="5"/>
      <c r="M15" s="5"/>
    </row>
    <row r="16" spans="1:17" ht="19.5" customHeight="1">
      <c r="A16" s="993"/>
      <c r="B16" s="957"/>
      <c r="C16" s="369" t="s">
        <v>258</v>
      </c>
      <c r="D16" s="257">
        <v>13596.03</v>
      </c>
      <c r="E16" s="42">
        <v>584.22</v>
      </c>
      <c r="F16" s="48"/>
      <c r="G16" s="960"/>
      <c r="H16" s="875" t="s">
        <v>225</v>
      </c>
      <c r="I16" s="257">
        <v>2890.67</v>
      </c>
      <c r="J16" s="193">
        <v>29.17</v>
      </c>
      <c r="K16" s="48">
        <v>0.83</v>
      </c>
      <c r="L16" s="53"/>
      <c r="M16" s="7"/>
    </row>
    <row r="17" spans="1:13" ht="19.5" customHeight="1">
      <c r="A17" s="993"/>
      <c r="B17" s="993"/>
      <c r="C17" s="274"/>
      <c r="D17" s="258"/>
      <c r="E17" s="43">
        <v>111.72</v>
      </c>
      <c r="F17" s="47">
        <v>0</v>
      </c>
      <c r="G17" s="960"/>
      <c r="H17" s="692"/>
      <c r="I17" s="259"/>
      <c r="J17" s="43">
        <v>8692.77</v>
      </c>
      <c r="K17" s="47">
        <v>801</v>
      </c>
      <c r="L17" s="53"/>
      <c r="M17" s="7"/>
    </row>
    <row r="18" spans="1:13" ht="19.5" customHeight="1">
      <c r="A18" s="993"/>
      <c r="B18" s="993"/>
      <c r="C18" s="369" t="s">
        <v>347</v>
      </c>
      <c r="D18" s="257">
        <v>111.72</v>
      </c>
      <c r="E18" s="44">
        <v>0</v>
      </c>
      <c r="F18" s="46">
        <v>0</v>
      </c>
      <c r="G18" s="960"/>
      <c r="H18" s="692" t="s">
        <v>276</v>
      </c>
      <c r="I18" s="257">
        <v>8813.4699999999993</v>
      </c>
      <c r="J18" s="44">
        <v>120.7</v>
      </c>
      <c r="K18" s="48">
        <v>530</v>
      </c>
      <c r="L18" s="53"/>
      <c r="M18" s="7"/>
    </row>
    <row r="19" spans="1:13" ht="19.5" customHeight="1">
      <c r="A19" s="993"/>
      <c r="B19" s="993"/>
      <c r="C19" s="274"/>
      <c r="D19" s="258"/>
      <c r="E19" s="42">
        <v>3662.69</v>
      </c>
      <c r="F19" s="48">
        <v>85</v>
      </c>
      <c r="G19" s="960"/>
      <c r="H19" s="672"/>
      <c r="I19" s="848"/>
      <c r="J19" s="193">
        <v>27714</v>
      </c>
      <c r="K19" s="47">
        <v>28371.37</v>
      </c>
      <c r="L19" s="53"/>
      <c r="M19" s="7"/>
    </row>
    <row r="20" spans="1:13" ht="19.5" customHeight="1">
      <c r="A20" s="993"/>
      <c r="B20" s="993"/>
      <c r="C20" s="273" t="s">
        <v>436</v>
      </c>
      <c r="D20" s="258">
        <v>3703.97</v>
      </c>
      <c r="E20" s="42">
        <v>41.28</v>
      </c>
      <c r="F20" s="48">
        <v>0.99</v>
      </c>
      <c r="G20" s="960"/>
      <c r="H20" s="692" t="s">
        <v>295</v>
      </c>
      <c r="I20" s="257">
        <v>29746</v>
      </c>
      <c r="J20" s="193">
        <v>2032</v>
      </c>
      <c r="K20" s="46">
        <v>1001.78</v>
      </c>
      <c r="L20" s="53"/>
      <c r="M20" s="7"/>
    </row>
    <row r="21" spans="1:13" ht="19.5" customHeight="1">
      <c r="A21" s="993"/>
      <c r="B21" s="993"/>
      <c r="C21" s="878" t="s">
        <v>449</v>
      </c>
      <c r="D21" s="880">
        <f>SUM(D16:D20)</f>
        <v>17411.72</v>
      </c>
      <c r="E21" s="43"/>
      <c r="F21" s="47"/>
      <c r="G21" s="960"/>
      <c r="H21" s="672"/>
      <c r="I21" s="848"/>
      <c r="J21" s="43">
        <v>14894.7</v>
      </c>
      <c r="K21" s="48">
        <v>4131.57</v>
      </c>
      <c r="L21" s="53"/>
      <c r="M21" s="7"/>
    </row>
    <row r="22" spans="1:13" ht="19.5" customHeight="1">
      <c r="A22" s="993"/>
      <c r="B22" s="993"/>
      <c r="C22" s="272"/>
      <c r="D22" s="258"/>
      <c r="E22" s="42"/>
      <c r="F22" s="48"/>
      <c r="G22" s="960"/>
      <c r="H22" s="676" t="s">
        <v>356</v>
      </c>
      <c r="I22" s="848">
        <v>15481.6</v>
      </c>
      <c r="J22" s="193">
        <v>586.9</v>
      </c>
      <c r="K22" s="48">
        <v>424.82</v>
      </c>
      <c r="L22" s="53"/>
      <c r="M22" s="7"/>
    </row>
    <row r="23" spans="1:13" ht="19.5" customHeight="1">
      <c r="A23" s="993"/>
      <c r="B23" s="993"/>
      <c r="C23" s="369"/>
      <c r="D23" s="258"/>
      <c r="E23" s="42"/>
      <c r="F23" s="48"/>
      <c r="G23" s="960"/>
      <c r="H23" s="672"/>
      <c r="I23" s="259"/>
      <c r="J23" s="43">
        <v>6802</v>
      </c>
      <c r="K23" s="47">
        <v>877</v>
      </c>
      <c r="L23" s="53"/>
      <c r="M23" s="7"/>
    </row>
    <row r="24" spans="1:13" ht="19.5" customHeight="1">
      <c r="A24" s="993"/>
      <c r="B24" s="993"/>
      <c r="C24" s="369"/>
      <c r="D24" s="258"/>
      <c r="E24" s="42"/>
      <c r="F24" s="48"/>
      <c r="G24" s="960"/>
      <c r="H24" s="692" t="s">
        <v>405</v>
      </c>
      <c r="I24" s="257">
        <v>7108</v>
      </c>
      <c r="J24" s="193">
        <v>306</v>
      </c>
      <c r="K24" s="48">
        <v>51</v>
      </c>
      <c r="L24" s="53"/>
      <c r="M24" s="7"/>
    </row>
    <row r="25" spans="1:13" ht="19.5" customHeight="1">
      <c r="A25" s="993"/>
      <c r="B25" s="993"/>
      <c r="C25" s="369"/>
      <c r="D25" s="258"/>
      <c r="E25" s="42"/>
      <c r="F25" s="48"/>
      <c r="G25" s="960"/>
      <c r="H25" s="853"/>
      <c r="I25" s="259"/>
      <c r="J25" s="43">
        <v>2995.36</v>
      </c>
      <c r="K25" s="47">
        <v>0</v>
      </c>
      <c r="L25" s="53"/>
      <c r="M25" s="7"/>
    </row>
    <row r="26" spans="1:13" ht="19.5" customHeight="1">
      <c r="A26" s="993"/>
      <c r="B26" s="993"/>
      <c r="C26" s="369"/>
      <c r="D26" s="258"/>
      <c r="E26" s="42"/>
      <c r="F26" s="48"/>
      <c r="G26" s="960"/>
      <c r="H26" s="692" t="s">
        <v>370</v>
      </c>
      <c r="I26" s="257">
        <v>3325.61</v>
      </c>
      <c r="J26" s="193">
        <v>330.25</v>
      </c>
      <c r="K26" s="48">
        <v>0</v>
      </c>
      <c r="L26" s="53"/>
      <c r="M26" s="7"/>
    </row>
    <row r="27" spans="1:13" ht="19.5" customHeight="1">
      <c r="A27" s="993"/>
      <c r="B27" s="993"/>
      <c r="C27" s="369"/>
      <c r="D27" s="258"/>
      <c r="E27" s="42"/>
      <c r="F27" s="48"/>
      <c r="G27" s="960"/>
      <c r="H27" s="853"/>
      <c r="I27" s="259"/>
      <c r="J27" s="43">
        <v>15608.54</v>
      </c>
      <c r="K27" s="47">
        <v>408</v>
      </c>
      <c r="L27" s="53"/>
      <c r="M27" s="7"/>
    </row>
    <row r="28" spans="1:13" ht="19.5" customHeight="1">
      <c r="A28" s="993"/>
      <c r="B28" s="993"/>
      <c r="C28" s="369"/>
      <c r="D28" s="258"/>
      <c r="E28" s="42"/>
      <c r="F28" s="48"/>
      <c r="G28" s="960"/>
      <c r="H28" s="692" t="s">
        <v>409</v>
      </c>
      <c r="I28" s="257">
        <v>16177.36</v>
      </c>
      <c r="J28" s="193">
        <v>568.82000000000005</v>
      </c>
      <c r="K28" s="48">
        <v>46.48</v>
      </c>
      <c r="L28" s="53"/>
      <c r="M28" s="7"/>
    </row>
    <row r="29" spans="1:13" ht="19.5" customHeight="1">
      <c r="A29" s="993"/>
      <c r="B29" s="993"/>
      <c r="C29" s="272"/>
      <c r="D29" s="258"/>
      <c r="E29" s="42"/>
      <c r="F29" s="48"/>
      <c r="G29" s="960"/>
      <c r="H29" s="853"/>
      <c r="I29" s="259"/>
      <c r="J29" s="43">
        <v>8314.31</v>
      </c>
      <c r="K29" s="47">
        <v>8258.51</v>
      </c>
      <c r="L29" s="53"/>
      <c r="M29" s="7"/>
    </row>
    <row r="30" spans="1:13" ht="19.5" customHeight="1">
      <c r="A30" s="994"/>
      <c r="B30" s="994"/>
      <c r="C30" s="369"/>
      <c r="D30" s="258"/>
      <c r="E30" s="42"/>
      <c r="F30" s="48"/>
      <c r="G30" s="961"/>
      <c r="H30" s="692" t="s">
        <v>309</v>
      </c>
      <c r="I30" s="257">
        <v>9139.4500000000007</v>
      </c>
      <c r="J30" s="193">
        <v>825.14</v>
      </c>
      <c r="K30" s="48">
        <v>670.83</v>
      </c>
      <c r="L30" s="53"/>
      <c r="M30" s="7"/>
    </row>
    <row r="31" spans="1:13" ht="16.5" customHeight="1">
      <c r="A31" s="995" t="s">
        <v>8</v>
      </c>
      <c r="B31" s="796" t="s">
        <v>371</v>
      </c>
      <c r="C31" s="371"/>
      <c r="D31" s="259"/>
      <c r="E31" s="697">
        <v>3590.3</v>
      </c>
      <c r="F31" s="626">
        <v>1283.23</v>
      </c>
      <c r="G31" s="959" t="s">
        <v>454</v>
      </c>
      <c r="H31" s="853"/>
      <c r="I31" s="49"/>
      <c r="J31" s="624">
        <v>5412.48</v>
      </c>
      <c r="K31" s="626">
        <v>0</v>
      </c>
      <c r="L31" s="5"/>
      <c r="M31" s="5"/>
    </row>
    <row r="32" spans="1:13" ht="15.6" customHeight="1">
      <c r="A32" s="993"/>
      <c r="B32" s="797" t="s">
        <v>372</v>
      </c>
      <c r="C32" s="273" t="s">
        <v>370</v>
      </c>
      <c r="D32" s="257">
        <v>3733.44</v>
      </c>
      <c r="E32" s="817">
        <v>143.13999999999999</v>
      </c>
      <c r="F32" s="678">
        <v>93.91</v>
      </c>
      <c r="G32" s="960"/>
      <c r="H32" s="875" t="s">
        <v>254</v>
      </c>
      <c r="I32" s="267">
        <v>5783.48</v>
      </c>
      <c r="J32" s="677">
        <v>371</v>
      </c>
      <c r="K32" s="678">
        <v>0</v>
      </c>
      <c r="L32" s="5"/>
      <c r="M32" s="5"/>
    </row>
    <row r="33" spans="1:13" ht="15.75">
      <c r="A33" s="993"/>
      <c r="B33" s="272"/>
      <c r="C33" s="878" t="s">
        <v>449</v>
      </c>
      <c r="D33" s="881">
        <f>D32</f>
        <v>3733.44</v>
      </c>
      <c r="E33" s="55"/>
      <c r="F33" s="56"/>
      <c r="G33" s="960"/>
      <c r="H33" s="676"/>
      <c r="I33" s="8"/>
      <c r="J33" s="624">
        <v>2587.5300000000002</v>
      </c>
      <c r="K33" s="626">
        <v>2568.13</v>
      </c>
      <c r="L33" s="5"/>
      <c r="M33" s="5"/>
    </row>
    <row r="34" spans="1:13" ht="15.75">
      <c r="A34" s="994"/>
      <c r="B34" s="273"/>
      <c r="C34" s="370"/>
      <c r="D34" s="257"/>
      <c r="E34" s="57"/>
      <c r="F34" s="58"/>
      <c r="G34" s="961"/>
      <c r="H34" s="673" t="s">
        <v>225</v>
      </c>
      <c r="I34" s="256">
        <v>2623.64</v>
      </c>
      <c r="J34" s="625">
        <v>36.11</v>
      </c>
      <c r="K34" s="627">
        <v>36.11</v>
      </c>
      <c r="L34" s="53"/>
      <c r="M34" s="6"/>
    </row>
    <row r="35" spans="1:13" ht="15">
      <c r="A35" s="237"/>
      <c r="B35" s="956" t="s">
        <v>450</v>
      </c>
      <c r="D35" s="258"/>
      <c r="E35" s="817">
        <v>6062.39</v>
      </c>
      <c r="F35" s="678">
        <v>4730.34</v>
      </c>
      <c r="G35" s="959" t="s">
        <v>238</v>
      </c>
      <c r="H35" s="676"/>
      <c r="I35" s="261"/>
      <c r="J35" s="677">
        <v>1088.4000000000001</v>
      </c>
      <c r="K35" s="784">
        <v>410.4</v>
      </c>
      <c r="L35" s="785"/>
      <c r="M35" s="6"/>
    </row>
    <row r="36" spans="1:13" ht="15">
      <c r="A36" s="237"/>
      <c r="B36" s="993"/>
      <c r="C36" s="369" t="s">
        <v>375</v>
      </c>
      <c r="D36" s="258">
        <v>6471.02</v>
      </c>
      <c r="E36" s="817">
        <v>408.63</v>
      </c>
      <c r="F36" s="678">
        <v>234.12</v>
      </c>
      <c r="G36" s="960"/>
      <c r="H36" s="676" t="s">
        <v>342</v>
      </c>
      <c r="I36" s="261">
        <v>1141.68</v>
      </c>
      <c r="J36" s="677">
        <v>53.28</v>
      </c>
      <c r="K36" s="784">
        <v>15.5</v>
      </c>
      <c r="L36" s="785"/>
      <c r="M36" s="6"/>
    </row>
    <row r="37" spans="1:13" ht="15">
      <c r="A37" s="237" t="s">
        <v>9</v>
      </c>
      <c r="B37" s="993"/>
      <c r="C37" s="274"/>
      <c r="D37" s="259"/>
      <c r="E37" s="43">
        <v>115.74</v>
      </c>
      <c r="F37" s="47">
        <v>83.16</v>
      </c>
      <c r="G37" s="960"/>
      <c r="H37" s="672"/>
      <c r="I37" s="49"/>
      <c r="J37" s="43">
        <v>134.29</v>
      </c>
      <c r="K37" s="43">
        <v>11.22</v>
      </c>
      <c r="L37" s="5"/>
      <c r="M37" s="5"/>
    </row>
    <row r="38" spans="1:13" ht="15">
      <c r="A38" s="237"/>
      <c r="B38" s="993"/>
      <c r="C38" s="273" t="s">
        <v>436</v>
      </c>
      <c r="D38" s="258">
        <v>116.48</v>
      </c>
      <c r="E38" s="44">
        <v>0.74</v>
      </c>
      <c r="F38" s="48">
        <v>0.4</v>
      </c>
      <c r="G38" s="960"/>
      <c r="H38" s="673" t="s">
        <v>237</v>
      </c>
      <c r="I38" s="266">
        <v>140.25</v>
      </c>
      <c r="J38" s="44">
        <v>5.96</v>
      </c>
      <c r="K38" s="44"/>
      <c r="L38" s="5"/>
      <c r="M38" s="5"/>
    </row>
    <row r="39" spans="1:13" ht="15">
      <c r="A39" s="237"/>
      <c r="B39" s="993"/>
      <c r="C39" s="878" t="s">
        <v>449</v>
      </c>
      <c r="D39" s="880">
        <f>D36+D38</f>
        <v>6587.5</v>
      </c>
      <c r="E39" s="42"/>
      <c r="F39" s="47"/>
      <c r="G39" s="960"/>
      <c r="H39" s="672"/>
      <c r="I39" s="8"/>
      <c r="J39" s="193">
        <v>7797.08</v>
      </c>
      <c r="K39" s="48">
        <v>6786.25</v>
      </c>
      <c r="L39" s="5"/>
      <c r="M39" s="5"/>
    </row>
    <row r="40" spans="1:13" ht="15">
      <c r="A40" s="237"/>
      <c r="B40" s="994"/>
      <c r="C40" s="369"/>
      <c r="D40" s="258"/>
      <c r="E40" s="42"/>
      <c r="F40" s="48"/>
      <c r="G40" s="961"/>
      <c r="H40" s="673" t="s">
        <v>245</v>
      </c>
      <c r="I40" s="266">
        <v>8276.24</v>
      </c>
      <c r="J40" s="193">
        <v>479.16</v>
      </c>
      <c r="K40" s="48">
        <v>359.13</v>
      </c>
      <c r="L40" s="53"/>
      <c r="M40" s="6"/>
    </row>
    <row r="41" spans="1:13" ht="15" customHeight="1">
      <c r="A41" s="954" t="s">
        <v>10</v>
      </c>
      <c r="B41" s="956" t="s">
        <v>453</v>
      </c>
      <c r="C41" s="371"/>
      <c r="D41" s="259"/>
      <c r="E41" s="43">
        <v>10121.61</v>
      </c>
      <c r="F41" s="47">
        <v>5519.86</v>
      </c>
      <c r="G41" s="959" t="s">
        <v>239</v>
      </c>
      <c r="H41" s="672"/>
      <c r="I41" s="49"/>
      <c r="J41" s="622">
        <v>5052.09</v>
      </c>
      <c r="K41" s="47">
        <v>434.48</v>
      </c>
      <c r="L41" s="5"/>
      <c r="M41" s="5"/>
    </row>
    <row r="42" spans="1:13" ht="15">
      <c r="A42" s="955"/>
      <c r="B42" s="957"/>
      <c r="C42" s="370" t="s">
        <v>375</v>
      </c>
      <c r="D42" s="257">
        <v>10409.9</v>
      </c>
      <c r="E42" s="44">
        <v>288.29000000000002</v>
      </c>
      <c r="F42" s="46">
        <v>61.7</v>
      </c>
      <c r="G42" s="961"/>
      <c r="H42" s="673" t="s">
        <v>237</v>
      </c>
      <c r="I42" s="257">
        <v>5337.09</v>
      </c>
      <c r="J42" s="621">
        <v>285</v>
      </c>
      <c r="K42" s="46">
        <v>12.23</v>
      </c>
      <c r="L42" s="53"/>
      <c r="M42" s="6"/>
    </row>
    <row r="43" spans="1:13" ht="15">
      <c r="A43" s="955"/>
      <c r="B43" s="957"/>
      <c r="C43" s="878" t="s">
        <v>449</v>
      </c>
      <c r="D43" s="881">
        <f>D42</f>
        <v>10409.9</v>
      </c>
      <c r="E43" s="42"/>
      <c r="F43" s="48"/>
      <c r="G43" s="959" t="s">
        <v>240</v>
      </c>
      <c r="H43" s="676"/>
      <c r="I43" s="258"/>
      <c r="J43" s="193">
        <v>1957.38</v>
      </c>
      <c r="K43" s="48">
        <v>794.28</v>
      </c>
      <c r="L43" s="53"/>
      <c r="M43" s="6"/>
    </row>
    <row r="44" spans="1:13" ht="15">
      <c r="A44" s="955"/>
      <c r="B44" s="958"/>
      <c r="C44" s="273"/>
      <c r="D44" s="257"/>
      <c r="E44" s="42"/>
      <c r="F44" s="48"/>
      <c r="G44" s="960"/>
      <c r="H44" s="676" t="s">
        <v>330</v>
      </c>
      <c r="I44" s="257">
        <v>2322.39</v>
      </c>
      <c r="J44" s="44">
        <v>365.01</v>
      </c>
      <c r="K44" s="48">
        <v>122.9</v>
      </c>
      <c r="L44" s="53"/>
      <c r="M44" s="6"/>
    </row>
    <row r="45" spans="1:13" ht="15">
      <c r="A45" s="859"/>
      <c r="B45" s="272"/>
      <c r="C45" s="369"/>
      <c r="D45" s="258"/>
      <c r="E45" s="43"/>
      <c r="F45" s="47"/>
      <c r="G45" s="960"/>
      <c r="H45" s="672"/>
      <c r="I45" s="8"/>
      <c r="J45" s="193">
        <v>2268.09</v>
      </c>
      <c r="K45" s="47">
        <v>1568.6</v>
      </c>
      <c r="L45" s="5"/>
      <c r="M45" s="5"/>
    </row>
    <row r="46" spans="1:13" ht="15">
      <c r="A46" s="859"/>
      <c r="B46" s="273"/>
      <c r="C46" s="273"/>
      <c r="D46" s="258"/>
      <c r="E46" s="44"/>
      <c r="F46" s="46"/>
      <c r="G46" s="961"/>
      <c r="H46" s="673" t="s">
        <v>237</v>
      </c>
      <c r="I46" s="258">
        <v>2477.7399999999998</v>
      </c>
      <c r="J46" s="44">
        <v>209.65</v>
      </c>
      <c r="K46" s="46">
        <v>119.02</v>
      </c>
      <c r="L46" s="53"/>
      <c r="M46" s="6"/>
    </row>
    <row r="47" spans="1:13" ht="15">
      <c r="A47" s="954"/>
      <c r="B47" s="272"/>
      <c r="C47" s="369"/>
      <c r="D47" s="259"/>
      <c r="E47" s="42"/>
      <c r="F47" s="48"/>
      <c r="G47" s="959" t="s">
        <v>241</v>
      </c>
      <c r="H47" s="676"/>
      <c r="I47" s="259"/>
      <c r="J47" s="193">
        <v>93.23</v>
      </c>
      <c r="K47" s="48">
        <v>0</v>
      </c>
      <c r="L47" s="53"/>
      <c r="M47" s="6"/>
    </row>
    <row r="48" spans="1:13" ht="15">
      <c r="A48" s="955"/>
      <c r="B48" s="272"/>
      <c r="C48" s="369"/>
      <c r="D48" s="258"/>
      <c r="E48" s="42"/>
      <c r="F48" s="48"/>
      <c r="G48" s="960"/>
      <c r="H48" s="673" t="s">
        <v>330</v>
      </c>
      <c r="I48" s="258">
        <v>108.15</v>
      </c>
      <c r="J48" s="44">
        <v>14.92</v>
      </c>
      <c r="K48" s="46">
        <v>0</v>
      </c>
      <c r="L48" s="53"/>
      <c r="M48" s="6"/>
    </row>
    <row r="49" spans="1:13" ht="15">
      <c r="A49" s="955"/>
      <c r="B49" s="272"/>
      <c r="C49" s="369"/>
      <c r="D49" s="258"/>
      <c r="E49" s="42"/>
      <c r="F49" s="48"/>
      <c r="G49" s="960"/>
      <c r="H49" s="676"/>
      <c r="I49" s="259"/>
      <c r="J49" s="193">
        <v>1638.06</v>
      </c>
      <c r="K49" s="48">
        <v>0</v>
      </c>
      <c r="L49" s="53"/>
      <c r="M49" s="6"/>
    </row>
    <row r="50" spans="1:13" ht="15">
      <c r="A50" s="955"/>
      <c r="B50" s="272"/>
      <c r="C50" s="369"/>
      <c r="D50" s="258"/>
      <c r="E50" s="42"/>
      <c r="F50" s="48"/>
      <c r="G50" s="960"/>
      <c r="H50" s="676" t="s">
        <v>393</v>
      </c>
      <c r="I50" s="258">
        <v>1792.4</v>
      </c>
      <c r="J50" s="193">
        <v>154.34</v>
      </c>
      <c r="K50" s="48">
        <v>0</v>
      </c>
      <c r="L50" s="53"/>
      <c r="M50" s="6"/>
    </row>
    <row r="51" spans="1:13" ht="15">
      <c r="A51" s="955"/>
      <c r="B51" s="274"/>
      <c r="C51" s="371"/>
      <c r="D51" s="259"/>
      <c r="E51" s="43"/>
      <c r="F51" s="47"/>
      <c r="G51" s="960"/>
      <c r="H51" s="672"/>
      <c r="I51" s="49"/>
      <c r="J51" s="622">
        <v>4732.78</v>
      </c>
      <c r="K51" s="47">
        <v>0</v>
      </c>
      <c r="L51" s="5"/>
      <c r="M51" s="5"/>
    </row>
    <row r="52" spans="1:13" ht="15">
      <c r="A52" s="996"/>
      <c r="B52" s="273"/>
      <c r="C52" s="370"/>
      <c r="D52" s="257"/>
      <c r="E52" s="44"/>
      <c r="F52" s="46"/>
      <c r="G52" s="961"/>
      <c r="H52" s="875" t="s">
        <v>237</v>
      </c>
      <c r="I52" s="257">
        <v>4997.12</v>
      </c>
      <c r="J52" s="621">
        <v>264.33999999999997</v>
      </c>
      <c r="K52" s="46">
        <v>0</v>
      </c>
      <c r="L52" s="53"/>
      <c r="M52" s="7"/>
    </row>
    <row r="53" spans="1:13" ht="15">
      <c r="A53" s="859"/>
      <c r="B53" s="272"/>
      <c r="C53" s="369"/>
      <c r="D53" s="258"/>
      <c r="E53" s="42"/>
      <c r="F53" s="48"/>
      <c r="G53" s="959" t="s">
        <v>246</v>
      </c>
      <c r="H53" s="882"/>
      <c r="I53" s="258"/>
      <c r="J53" s="193">
        <v>5950.66</v>
      </c>
      <c r="K53" s="193">
        <v>5950.66</v>
      </c>
      <c r="L53" s="53"/>
      <c r="M53" s="7"/>
    </row>
    <row r="54" spans="1:13" ht="15">
      <c r="A54" s="859"/>
      <c r="B54" s="272"/>
      <c r="C54" s="369"/>
      <c r="D54" s="258"/>
      <c r="E54" s="42"/>
      <c r="F54" s="48"/>
      <c r="G54" s="960"/>
      <c r="H54" s="673" t="s">
        <v>330</v>
      </c>
      <c r="I54" s="257">
        <v>6331.17</v>
      </c>
      <c r="J54" s="193">
        <v>380.51</v>
      </c>
      <c r="K54" s="193">
        <v>380.51</v>
      </c>
      <c r="L54" s="53"/>
      <c r="M54" s="7"/>
    </row>
    <row r="55" spans="1:13" ht="15">
      <c r="A55" s="237"/>
      <c r="B55" s="272"/>
      <c r="C55" s="369"/>
      <c r="D55" s="258"/>
      <c r="E55" s="42"/>
      <c r="F55" s="48"/>
      <c r="G55" s="960"/>
      <c r="H55" s="276"/>
      <c r="I55" s="8"/>
      <c r="J55" s="43">
        <v>2529.8200000000002</v>
      </c>
      <c r="K55" s="47">
        <v>2330.86</v>
      </c>
      <c r="L55" s="5"/>
      <c r="M55" s="5"/>
    </row>
    <row r="56" spans="1:13" ht="15">
      <c r="A56" s="237"/>
      <c r="B56" s="272"/>
      <c r="C56" s="369"/>
      <c r="D56" s="258"/>
      <c r="E56" s="42"/>
      <c r="F56" s="48"/>
      <c r="G56" s="961"/>
      <c r="H56" s="753" t="s">
        <v>245</v>
      </c>
      <c r="I56" s="267">
        <v>2777.17</v>
      </c>
      <c r="J56" s="193">
        <v>247.35</v>
      </c>
      <c r="K56" s="46">
        <v>182.35</v>
      </c>
      <c r="L56" s="53"/>
      <c r="M56" s="6"/>
    </row>
    <row r="57" spans="1:13" ht="15">
      <c r="A57" s="793"/>
      <c r="B57" s="272"/>
      <c r="C57" s="369"/>
      <c r="D57" s="258"/>
      <c r="E57" s="42"/>
      <c r="F57" s="48"/>
      <c r="G57" s="959" t="s">
        <v>247</v>
      </c>
      <c r="H57" s="276"/>
      <c r="I57" s="265"/>
      <c r="J57" s="43">
        <v>3350.15</v>
      </c>
      <c r="K57" s="48">
        <v>2578.6999999999998</v>
      </c>
      <c r="L57" s="53"/>
      <c r="M57" s="6"/>
    </row>
    <row r="58" spans="1:13" ht="15">
      <c r="A58" s="793"/>
      <c r="B58" s="272"/>
      <c r="C58" s="369"/>
      <c r="D58" s="258"/>
      <c r="E58" s="42"/>
      <c r="F58" s="48"/>
      <c r="G58" s="960"/>
      <c r="H58" s="276" t="s">
        <v>362</v>
      </c>
      <c r="I58" s="265">
        <v>3663.92</v>
      </c>
      <c r="J58" s="44">
        <v>313.77</v>
      </c>
      <c r="K58" s="48">
        <v>205.38</v>
      </c>
      <c r="L58" s="53"/>
      <c r="M58" s="6"/>
    </row>
    <row r="59" spans="1:13" ht="15">
      <c r="A59" s="829"/>
      <c r="B59" s="272"/>
      <c r="C59" s="369"/>
      <c r="D59" s="258"/>
      <c r="E59" s="42"/>
      <c r="F59" s="48"/>
      <c r="G59" s="960"/>
      <c r="H59" s="754"/>
      <c r="I59" s="696"/>
      <c r="J59" s="193">
        <v>1554</v>
      </c>
      <c r="K59" s="47">
        <v>1553</v>
      </c>
      <c r="L59" s="53"/>
      <c r="M59" s="6"/>
    </row>
    <row r="60" spans="1:13" ht="15">
      <c r="A60" s="829"/>
      <c r="B60" s="272"/>
      <c r="C60" s="369"/>
      <c r="D60" s="258"/>
      <c r="E60" s="42"/>
      <c r="F60" s="48"/>
      <c r="G60" s="960"/>
      <c r="H60" s="276" t="s">
        <v>404</v>
      </c>
      <c r="I60" s="265">
        <v>1571</v>
      </c>
      <c r="J60" s="193">
        <v>17</v>
      </c>
      <c r="K60" s="48">
        <v>17</v>
      </c>
      <c r="L60" s="53"/>
      <c r="M60" s="6"/>
    </row>
    <row r="61" spans="1:13" ht="15">
      <c r="A61" s="239"/>
      <c r="B61" s="274"/>
      <c r="C61" s="371"/>
      <c r="D61" s="259"/>
      <c r="E61" s="43"/>
      <c r="F61" s="47"/>
      <c r="G61" s="960"/>
      <c r="H61" s="278"/>
      <c r="I61" s="49"/>
      <c r="J61" s="622">
        <v>31.15</v>
      </c>
      <c r="K61" s="47">
        <v>31.15</v>
      </c>
      <c r="L61" s="5"/>
      <c r="M61" s="5"/>
    </row>
    <row r="62" spans="1:13" ht="15">
      <c r="A62" s="238"/>
      <c r="B62" s="273"/>
      <c r="C62" s="370"/>
      <c r="D62" s="257"/>
      <c r="E62" s="44"/>
      <c r="F62" s="46"/>
      <c r="G62" s="961"/>
      <c r="H62" s="277" t="s">
        <v>245</v>
      </c>
      <c r="I62" s="267">
        <v>37.83</v>
      </c>
      <c r="J62" s="621">
        <v>6.68</v>
      </c>
      <c r="K62" s="46">
        <v>6.68</v>
      </c>
      <c r="L62" s="53"/>
      <c r="M62" s="6"/>
    </row>
    <row r="63" spans="1:13" ht="15">
      <c r="A63" s="237"/>
      <c r="B63" s="272"/>
      <c r="C63" s="369"/>
      <c r="D63" s="258"/>
      <c r="E63" s="42"/>
      <c r="F63" s="48"/>
      <c r="G63" s="959" t="s">
        <v>447</v>
      </c>
      <c r="H63" s="276"/>
      <c r="I63" s="265"/>
      <c r="J63" s="193">
        <v>185.27</v>
      </c>
      <c r="K63" s="48">
        <v>185.27</v>
      </c>
      <c r="L63" s="53"/>
      <c r="M63" s="6"/>
    </row>
    <row r="64" spans="1:13" ht="15">
      <c r="A64" s="237"/>
      <c r="B64" s="272"/>
      <c r="C64" s="369"/>
      <c r="D64" s="258"/>
      <c r="E64" s="42"/>
      <c r="F64" s="48"/>
      <c r="G64" s="960"/>
      <c r="H64" s="753" t="s">
        <v>342</v>
      </c>
      <c r="I64" s="267">
        <v>195.94</v>
      </c>
      <c r="J64" s="193">
        <v>10.67</v>
      </c>
      <c r="K64" s="46">
        <v>10.67</v>
      </c>
      <c r="L64" s="53"/>
      <c r="M64" s="6"/>
    </row>
    <row r="65" spans="1:13" ht="15">
      <c r="A65" s="786"/>
      <c r="B65" s="272"/>
      <c r="C65" s="369"/>
      <c r="D65" s="258"/>
      <c r="E65" s="42"/>
      <c r="F65" s="48"/>
      <c r="G65" s="960"/>
      <c r="H65" s="276"/>
      <c r="I65" s="265"/>
      <c r="J65" s="43">
        <v>2459.3000000000002</v>
      </c>
      <c r="K65" s="48">
        <v>2459.3000000000002</v>
      </c>
      <c r="L65" s="53"/>
      <c r="M65" s="6"/>
    </row>
    <row r="66" spans="1:13" ht="15">
      <c r="A66" s="786"/>
      <c r="B66" s="272"/>
      <c r="C66" s="369"/>
      <c r="D66" s="258"/>
      <c r="E66" s="42"/>
      <c r="F66" s="48"/>
      <c r="G66" s="960"/>
      <c r="H66" s="753" t="s">
        <v>355</v>
      </c>
      <c r="I66" s="267">
        <v>2560.4499999999998</v>
      </c>
      <c r="J66" s="193">
        <v>101.15</v>
      </c>
      <c r="K66" s="46">
        <v>101.15</v>
      </c>
      <c r="L66" s="53"/>
      <c r="M66" s="6"/>
    </row>
    <row r="67" spans="1:13" ht="15">
      <c r="A67" s="831"/>
      <c r="B67" s="272"/>
      <c r="C67" s="369"/>
      <c r="D67" s="258"/>
      <c r="E67" s="42"/>
      <c r="F67" s="48"/>
      <c r="G67" s="960"/>
      <c r="H67" s="276"/>
      <c r="I67" s="265"/>
      <c r="J67" s="43">
        <v>1651.17</v>
      </c>
      <c r="K67" s="48">
        <v>1625.21</v>
      </c>
      <c r="L67" s="53"/>
      <c r="M67" s="6"/>
    </row>
    <row r="68" spans="1:13" ht="15">
      <c r="A68" s="831"/>
      <c r="B68" s="272"/>
      <c r="C68" s="369"/>
      <c r="D68" s="258"/>
      <c r="E68" s="42"/>
      <c r="F68" s="48"/>
      <c r="G68" s="960"/>
      <c r="H68" s="753" t="s">
        <v>433</v>
      </c>
      <c r="I68" s="265">
        <v>1740</v>
      </c>
      <c r="J68" s="193">
        <v>88.83</v>
      </c>
      <c r="K68" s="48">
        <v>88.83</v>
      </c>
      <c r="L68" s="53"/>
      <c r="M68" s="6"/>
    </row>
    <row r="69" spans="1:13" ht="15">
      <c r="A69" s="237"/>
      <c r="B69" s="272"/>
      <c r="C69" s="369"/>
      <c r="D69" s="258"/>
      <c r="E69" s="64"/>
      <c r="F69" s="65"/>
      <c r="G69" s="960"/>
      <c r="H69" s="276"/>
      <c r="I69" s="49"/>
      <c r="J69" s="43">
        <v>166.58</v>
      </c>
      <c r="K69" s="71">
        <v>166.58</v>
      </c>
      <c r="L69" s="5"/>
      <c r="M69" s="5"/>
    </row>
    <row r="70" spans="1:13" ht="15">
      <c r="A70" s="237"/>
      <c r="B70" s="272"/>
      <c r="C70" s="369"/>
      <c r="D70" s="258"/>
      <c r="E70" s="64"/>
      <c r="F70" s="65"/>
      <c r="G70" s="961"/>
      <c r="H70" s="276" t="s">
        <v>245</v>
      </c>
      <c r="I70" s="265">
        <v>179.14</v>
      </c>
      <c r="J70" s="193">
        <v>12.56</v>
      </c>
      <c r="K70" s="65">
        <v>12.56</v>
      </c>
      <c r="L70" s="53"/>
      <c r="M70" s="6"/>
    </row>
    <row r="71" spans="1:13" ht="15.75">
      <c r="A71" s="239"/>
      <c r="B71" s="274"/>
      <c r="C71" s="371"/>
      <c r="D71" s="260"/>
      <c r="E71" s="66"/>
      <c r="F71" s="67"/>
      <c r="G71" s="959" t="s">
        <v>255</v>
      </c>
      <c r="H71" s="279"/>
      <c r="I71" s="304"/>
      <c r="J71" s="624">
        <v>150.01</v>
      </c>
      <c r="K71" s="680">
        <v>0</v>
      </c>
      <c r="L71" s="5"/>
      <c r="M71" s="5"/>
    </row>
    <row r="72" spans="1:13" ht="15.75">
      <c r="A72" s="238"/>
      <c r="B72" s="273"/>
      <c r="C72" s="370"/>
      <c r="D72" s="256"/>
      <c r="E72" s="68"/>
      <c r="F72" s="69"/>
      <c r="G72" s="961"/>
      <c r="H72" s="679" t="s">
        <v>254</v>
      </c>
      <c r="I72" s="268">
        <v>150.88999999999999</v>
      </c>
      <c r="J72" s="625">
        <v>0.88</v>
      </c>
      <c r="K72" s="681">
        <v>0</v>
      </c>
      <c r="L72" s="53"/>
      <c r="M72" s="6"/>
    </row>
    <row r="73" spans="1:13" ht="15.75">
      <c r="A73" s="783"/>
      <c r="B73" s="272"/>
      <c r="C73" s="369"/>
      <c r="D73" s="261"/>
      <c r="E73" s="74"/>
      <c r="F73" s="75"/>
      <c r="G73" s="959" t="s">
        <v>455</v>
      </c>
      <c r="H73" s="684"/>
      <c r="I73" s="269"/>
      <c r="J73" s="677">
        <v>224.52</v>
      </c>
      <c r="K73" s="685">
        <v>224.52</v>
      </c>
      <c r="L73" s="53"/>
      <c r="M73" s="6"/>
    </row>
    <row r="74" spans="1:13" ht="15.75">
      <c r="A74" s="783"/>
      <c r="B74" s="272"/>
      <c r="C74" s="369"/>
      <c r="D74" s="261"/>
      <c r="E74" s="74"/>
      <c r="F74" s="75"/>
      <c r="G74" s="960"/>
      <c r="H74" s="759" t="s">
        <v>347</v>
      </c>
      <c r="I74" s="268">
        <v>224.52</v>
      </c>
      <c r="J74" s="760">
        <v>0</v>
      </c>
      <c r="K74" s="681">
        <v>0</v>
      </c>
      <c r="L74" s="53"/>
      <c r="M74" s="6"/>
    </row>
    <row r="75" spans="1:13" ht="15.75">
      <c r="A75" s="831"/>
      <c r="B75" s="272"/>
      <c r="C75" s="369"/>
      <c r="D75" s="261"/>
      <c r="E75" s="74"/>
      <c r="F75" s="75"/>
      <c r="G75" s="960"/>
      <c r="H75" s="684"/>
      <c r="I75" s="269"/>
      <c r="J75" s="677">
        <v>1577.56</v>
      </c>
      <c r="K75" s="685">
        <v>1432.95</v>
      </c>
      <c r="L75" s="53"/>
      <c r="M75" s="6"/>
    </row>
    <row r="76" spans="1:13" ht="15.75">
      <c r="A76" s="831"/>
      <c r="B76" s="272"/>
      <c r="C76" s="369"/>
      <c r="D76" s="261"/>
      <c r="E76" s="74"/>
      <c r="F76" s="75"/>
      <c r="G76" s="960"/>
      <c r="H76" s="684" t="s">
        <v>436</v>
      </c>
      <c r="I76" s="269">
        <v>1650.19</v>
      </c>
      <c r="J76" s="760">
        <v>72.63</v>
      </c>
      <c r="K76" s="685">
        <v>56.33</v>
      </c>
      <c r="L76" s="53"/>
      <c r="M76" s="6"/>
    </row>
    <row r="77" spans="1:13" ht="15">
      <c r="A77" s="237"/>
      <c r="B77" s="272"/>
      <c r="C77" s="369"/>
      <c r="D77" s="259"/>
      <c r="E77" s="70"/>
      <c r="F77" s="71"/>
      <c r="G77" s="960"/>
      <c r="H77" s="754"/>
      <c r="I77" s="49"/>
      <c r="J77" s="193">
        <v>1156.8599999999999</v>
      </c>
      <c r="K77" s="71">
        <v>404.12</v>
      </c>
      <c r="L77" s="5"/>
      <c r="M77" s="5"/>
    </row>
    <row r="78" spans="1:13" ht="15">
      <c r="A78" s="237"/>
      <c r="B78" s="272"/>
      <c r="C78" s="369"/>
      <c r="D78" s="258"/>
      <c r="E78" s="64"/>
      <c r="F78" s="65"/>
      <c r="G78" s="961"/>
      <c r="H78" s="276" t="s">
        <v>258</v>
      </c>
      <c r="I78" s="265">
        <v>1209.1600000000001</v>
      </c>
      <c r="J78" s="193">
        <v>52.3</v>
      </c>
      <c r="K78" s="65">
        <v>37.200000000000003</v>
      </c>
      <c r="L78" s="53"/>
      <c r="M78" s="6"/>
    </row>
    <row r="79" spans="1:13" ht="15">
      <c r="A79" s="239"/>
      <c r="B79" s="274"/>
      <c r="C79" s="371"/>
      <c r="D79" s="259"/>
      <c r="E79" s="70"/>
      <c r="F79" s="71"/>
      <c r="G79" s="959" t="s">
        <v>259</v>
      </c>
      <c r="H79" s="278"/>
      <c r="I79" s="49"/>
      <c r="J79" s="622">
        <v>1527.9</v>
      </c>
      <c r="K79" s="71">
        <v>1527.9</v>
      </c>
      <c r="L79" s="5"/>
      <c r="M79" s="5"/>
    </row>
    <row r="80" spans="1:13" ht="15">
      <c r="A80" s="238"/>
      <c r="B80" s="273"/>
      <c r="C80" s="370"/>
      <c r="D80" s="257"/>
      <c r="E80" s="72"/>
      <c r="F80" s="73"/>
      <c r="G80" s="961"/>
      <c r="H80" s="277" t="s">
        <v>258</v>
      </c>
      <c r="I80" s="267">
        <v>1575.41</v>
      </c>
      <c r="J80" s="621">
        <v>47.51</v>
      </c>
      <c r="K80" s="73">
        <v>48</v>
      </c>
      <c r="L80" s="53"/>
      <c r="M80" s="7"/>
    </row>
    <row r="81" spans="1:13" ht="15.75">
      <c r="A81" s="237"/>
      <c r="B81" s="272"/>
      <c r="C81" s="369"/>
      <c r="D81" s="261"/>
      <c r="E81" s="74"/>
      <c r="F81" s="75"/>
      <c r="G81" s="959" t="s">
        <v>260</v>
      </c>
      <c r="H81" s="280"/>
      <c r="I81" s="303"/>
      <c r="J81" s="677">
        <v>110.26</v>
      </c>
      <c r="K81" s="685">
        <v>110.26</v>
      </c>
      <c r="L81" s="5"/>
      <c r="M81" s="5"/>
    </row>
    <row r="82" spans="1:13" ht="15.75">
      <c r="A82" s="237"/>
      <c r="B82" s="272"/>
      <c r="C82" s="369"/>
      <c r="D82" s="261"/>
      <c r="E82" s="74"/>
      <c r="F82" s="75"/>
      <c r="G82" s="961"/>
      <c r="H82" s="759" t="s">
        <v>258</v>
      </c>
      <c r="I82" s="268">
        <v>110.26</v>
      </c>
      <c r="J82" s="760">
        <v>0</v>
      </c>
      <c r="K82" s="685">
        <v>0</v>
      </c>
      <c r="L82" s="53"/>
      <c r="M82" s="6"/>
    </row>
    <row r="83" spans="1:13" ht="15.75">
      <c r="A83" s="237"/>
      <c r="B83" s="272"/>
      <c r="C83" s="369"/>
      <c r="D83" s="261"/>
      <c r="E83" s="74"/>
      <c r="F83" s="75"/>
      <c r="G83" s="959" t="s">
        <v>261</v>
      </c>
      <c r="H83" s="684"/>
      <c r="I83" s="269"/>
      <c r="J83" s="677">
        <v>759.35</v>
      </c>
      <c r="K83" s="680">
        <v>759.35</v>
      </c>
      <c r="L83" s="53"/>
      <c r="M83" s="6"/>
    </row>
    <row r="84" spans="1:13" ht="15.75">
      <c r="A84" s="237"/>
      <c r="B84" s="272"/>
      <c r="C84" s="369"/>
      <c r="D84" s="261"/>
      <c r="E84" s="74"/>
      <c r="F84" s="75"/>
      <c r="G84" s="960"/>
      <c r="H84" s="684" t="s">
        <v>311</v>
      </c>
      <c r="I84" s="269">
        <v>767.05</v>
      </c>
      <c r="J84" s="677">
        <v>7.7</v>
      </c>
      <c r="K84" s="685">
        <v>7.7</v>
      </c>
      <c r="L84" s="53"/>
      <c r="M84" s="6"/>
    </row>
    <row r="85" spans="1:13" ht="15.75">
      <c r="A85" s="239"/>
      <c r="B85" s="274"/>
      <c r="C85" s="371"/>
      <c r="D85" s="262"/>
      <c r="E85" s="76"/>
      <c r="F85" s="235"/>
      <c r="G85" s="960"/>
      <c r="H85" s="281"/>
      <c r="I85" s="302"/>
      <c r="J85" s="687">
        <v>563.71</v>
      </c>
      <c r="K85" s="688">
        <v>563.71</v>
      </c>
    </row>
    <row r="86" spans="1:13" ht="15.75">
      <c r="A86" s="238"/>
      <c r="B86" s="273"/>
      <c r="C86" s="370"/>
      <c r="D86" s="263"/>
      <c r="E86" s="77"/>
      <c r="F86" s="236"/>
      <c r="G86" s="961"/>
      <c r="H86" s="686" t="s">
        <v>258</v>
      </c>
      <c r="I86" s="270">
        <v>577.98</v>
      </c>
      <c r="J86" s="689">
        <v>14.27</v>
      </c>
      <c r="K86" s="690">
        <v>14.27</v>
      </c>
    </row>
    <row r="87" spans="1:13" ht="15.75">
      <c r="A87" s="829"/>
      <c r="B87" s="272"/>
      <c r="C87" s="369"/>
      <c r="D87" s="833"/>
      <c r="E87" s="197"/>
      <c r="F87" s="834"/>
      <c r="G87" s="959" t="s">
        <v>272</v>
      </c>
      <c r="H87" s="835"/>
      <c r="I87" s="836"/>
      <c r="J87" s="837">
        <v>34.86</v>
      </c>
      <c r="K87" s="838">
        <v>34.86</v>
      </c>
    </row>
    <row r="88" spans="1:13" ht="15.75">
      <c r="A88" s="829"/>
      <c r="B88" s="272"/>
      <c r="C88" s="369"/>
      <c r="D88" s="833"/>
      <c r="E88" s="197"/>
      <c r="F88" s="834"/>
      <c r="G88" s="960"/>
      <c r="H88" s="835" t="s">
        <v>390</v>
      </c>
      <c r="I88" s="836">
        <v>36.159999999999997</v>
      </c>
      <c r="J88" s="689">
        <v>1.3</v>
      </c>
      <c r="K88" s="838">
        <v>1.3</v>
      </c>
    </row>
    <row r="89" spans="1:13" ht="15.75">
      <c r="A89" s="237"/>
      <c r="B89" s="272"/>
      <c r="C89" s="369"/>
      <c r="D89" s="258"/>
      <c r="E89" s="78"/>
      <c r="F89" s="79"/>
      <c r="G89" s="960"/>
      <c r="H89" s="839"/>
      <c r="I89" s="840"/>
      <c r="J89" s="677">
        <v>837.88</v>
      </c>
      <c r="K89" s="680">
        <v>837.88</v>
      </c>
      <c r="L89" s="5"/>
      <c r="M89" s="5"/>
    </row>
    <row r="90" spans="1:13" ht="15.75">
      <c r="A90" s="237"/>
      <c r="B90" s="272"/>
      <c r="C90" s="369"/>
      <c r="D90" s="258"/>
      <c r="E90" s="78"/>
      <c r="F90" s="79"/>
      <c r="G90" s="960"/>
      <c r="H90" s="684" t="s">
        <v>269</v>
      </c>
      <c r="I90" s="265">
        <v>871.43</v>
      </c>
      <c r="J90" s="677">
        <v>33.549999999999997</v>
      </c>
      <c r="K90" s="685">
        <v>33.549999999999997</v>
      </c>
      <c r="L90" s="53"/>
      <c r="M90" s="6"/>
    </row>
    <row r="91" spans="1:13" ht="15.75">
      <c r="A91" s="237"/>
      <c r="B91" s="272"/>
      <c r="C91" s="369"/>
      <c r="D91" s="258"/>
      <c r="E91" s="78"/>
      <c r="F91" s="79"/>
      <c r="G91" s="960"/>
      <c r="H91" s="695"/>
      <c r="I91" s="696"/>
      <c r="J91" s="697">
        <v>7.57</v>
      </c>
      <c r="K91" s="680">
        <v>7.57</v>
      </c>
      <c r="L91" s="53"/>
      <c r="M91" s="6"/>
    </row>
    <row r="92" spans="1:13" ht="15.75">
      <c r="A92" s="237"/>
      <c r="B92" s="272"/>
      <c r="C92" s="369"/>
      <c r="D92" s="258"/>
      <c r="E92" s="78"/>
      <c r="F92" s="79"/>
      <c r="G92" s="961"/>
      <c r="H92" s="684" t="s">
        <v>279</v>
      </c>
      <c r="I92" s="265">
        <v>8.1199999999999992</v>
      </c>
      <c r="J92" s="677">
        <v>0.55000000000000004</v>
      </c>
      <c r="K92" s="685">
        <v>0.55000000000000004</v>
      </c>
      <c r="L92" s="53"/>
      <c r="M92" s="6"/>
    </row>
    <row r="93" spans="1:13" ht="15">
      <c r="A93" s="239"/>
      <c r="B93" s="274"/>
      <c r="C93" s="371"/>
      <c r="D93" s="259"/>
      <c r="E93" s="70"/>
      <c r="F93" s="71"/>
      <c r="G93" s="959" t="s">
        <v>448</v>
      </c>
      <c r="H93" s="278"/>
      <c r="I93" s="49"/>
      <c r="J93" s="622">
        <v>6934.25</v>
      </c>
      <c r="K93" s="71">
        <v>6934.25</v>
      </c>
      <c r="L93" s="53"/>
      <c r="M93" s="6"/>
    </row>
    <row r="94" spans="1:13" ht="15">
      <c r="A94" s="860"/>
      <c r="B94" s="273"/>
      <c r="C94" s="273"/>
      <c r="D94" s="258"/>
      <c r="E94" s="64"/>
      <c r="F94" s="73"/>
      <c r="G94" s="960"/>
      <c r="H94" s="753" t="s">
        <v>269</v>
      </c>
      <c r="I94" s="265">
        <v>7016.35</v>
      </c>
      <c r="J94" s="193">
        <v>82.1</v>
      </c>
      <c r="K94" s="65">
        <v>82.1</v>
      </c>
      <c r="L94" s="53"/>
      <c r="M94" s="6"/>
    </row>
    <row r="95" spans="1:13" ht="15">
      <c r="A95" s="237"/>
      <c r="B95" s="272"/>
      <c r="C95" s="369"/>
      <c r="D95" s="259"/>
      <c r="E95" s="70"/>
      <c r="F95" s="65"/>
      <c r="G95" s="960"/>
      <c r="H95" s="276"/>
      <c r="I95" s="696"/>
      <c r="J95" s="43">
        <v>3632.51</v>
      </c>
      <c r="K95" s="71">
        <v>3398.61</v>
      </c>
      <c r="L95" s="53"/>
      <c r="M95" s="6"/>
    </row>
    <row r="96" spans="1:13" ht="15">
      <c r="A96" s="237"/>
      <c r="B96" s="272"/>
      <c r="C96" s="369"/>
      <c r="D96" s="258"/>
      <c r="E96" s="64"/>
      <c r="F96" s="65"/>
      <c r="G96" s="961"/>
      <c r="H96" s="276" t="s">
        <v>279</v>
      </c>
      <c r="I96" s="265">
        <v>3743.96</v>
      </c>
      <c r="J96" s="44">
        <v>111.45</v>
      </c>
      <c r="K96" s="65">
        <v>99.24</v>
      </c>
      <c r="L96" s="53"/>
      <c r="M96" s="6"/>
    </row>
    <row r="97" spans="1:13" ht="15">
      <c r="A97" s="829"/>
      <c r="B97" s="272"/>
      <c r="C97" s="369"/>
      <c r="D97" s="258"/>
      <c r="E97" s="64"/>
      <c r="F97" s="65"/>
      <c r="G97" s="959" t="s">
        <v>282</v>
      </c>
      <c r="H97" s="754"/>
      <c r="I97" s="696"/>
      <c r="J97" s="193">
        <v>920.16</v>
      </c>
      <c r="K97" s="71">
        <v>405.03</v>
      </c>
      <c r="L97" s="53"/>
      <c r="M97" s="6"/>
    </row>
    <row r="98" spans="1:13" ht="15">
      <c r="A98" s="829"/>
      <c r="B98" s="272"/>
      <c r="C98" s="369"/>
      <c r="D98" s="258"/>
      <c r="E98" s="64"/>
      <c r="F98" s="65"/>
      <c r="G98" s="960"/>
      <c r="H98" s="276" t="s">
        <v>390</v>
      </c>
      <c r="I98" s="265">
        <v>940.89</v>
      </c>
      <c r="J98" s="193">
        <v>20.73</v>
      </c>
      <c r="K98" s="65">
        <v>17.59</v>
      </c>
      <c r="L98" s="53"/>
      <c r="M98" s="6"/>
    </row>
    <row r="99" spans="1:13" ht="15">
      <c r="A99" s="239" t="s">
        <v>133</v>
      </c>
      <c r="B99" s="274"/>
      <c r="C99" s="371"/>
      <c r="D99" s="259"/>
      <c r="E99" s="70"/>
      <c r="F99" s="71"/>
      <c r="G99" s="960"/>
      <c r="H99" s="278"/>
      <c r="I99" s="49"/>
      <c r="J99" s="622">
        <v>4367.83</v>
      </c>
      <c r="K99" s="71">
        <v>4039.51</v>
      </c>
      <c r="L99" s="53"/>
      <c r="M99" s="6"/>
    </row>
    <row r="100" spans="1:13" ht="15">
      <c r="A100" s="859"/>
      <c r="B100" s="272"/>
      <c r="C100" s="273"/>
      <c r="D100" s="258"/>
      <c r="E100" s="72"/>
      <c r="F100" s="65"/>
      <c r="G100" s="961"/>
      <c r="H100" s="753" t="s">
        <v>279</v>
      </c>
      <c r="I100" s="265">
        <v>4398.3999999999996</v>
      </c>
      <c r="J100" s="44">
        <v>30.57</v>
      </c>
      <c r="K100" s="73">
        <v>12.6</v>
      </c>
      <c r="L100" s="53"/>
      <c r="M100" s="6"/>
    </row>
    <row r="101" spans="1:13" ht="15">
      <c r="A101" s="858"/>
      <c r="B101" s="274"/>
      <c r="C101" s="369"/>
      <c r="D101" s="259"/>
      <c r="E101" s="64"/>
      <c r="F101" s="71"/>
      <c r="G101" s="959" t="s">
        <v>283</v>
      </c>
      <c r="H101" s="276"/>
      <c r="I101" s="696"/>
      <c r="J101" s="193">
        <v>264.75</v>
      </c>
      <c r="K101" s="65">
        <v>248.6</v>
      </c>
      <c r="L101" s="53"/>
      <c r="M101" s="6"/>
    </row>
    <row r="102" spans="1:13" ht="15">
      <c r="A102" s="799"/>
      <c r="B102" s="272"/>
      <c r="C102" s="369"/>
      <c r="D102" s="258"/>
      <c r="E102" s="64"/>
      <c r="F102" s="65"/>
      <c r="G102" s="960"/>
      <c r="H102" s="276" t="s">
        <v>375</v>
      </c>
      <c r="I102" s="265">
        <v>300.39</v>
      </c>
      <c r="J102" s="193">
        <v>35.64</v>
      </c>
      <c r="K102" s="65">
        <v>35.17</v>
      </c>
      <c r="L102" s="53"/>
      <c r="M102" s="6"/>
    </row>
    <row r="103" spans="1:13" ht="15">
      <c r="A103" s="239" t="s">
        <v>133</v>
      </c>
      <c r="B103" s="274"/>
      <c r="C103" s="371"/>
      <c r="D103" s="259"/>
      <c r="E103" s="70"/>
      <c r="F103" s="71"/>
      <c r="G103" s="960"/>
      <c r="H103" s="754"/>
      <c r="I103" s="49"/>
      <c r="J103" s="43">
        <v>2380.31</v>
      </c>
      <c r="K103" s="71">
        <v>2235.2800000000002</v>
      </c>
      <c r="L103" s="53"/>
      <c r="M103" s="6"/>
    </row>
    <row r="104" spans="1:13" ht="15">
      <c r="A104" s="859"/>
      <c r="B104" s="272"/>
      <c r="C104" s="273"/>
      <c r="D104" s="258"/>
      <c r="E104" s="64"/>
      <c r="F104" s="65"/>
      <c r="G104" s="961"/>
      <c r="H104" s="276" t="s">
        <v>279</v>
      </c>
      <c r="I104" s="265">
        <v>2503.86</v>
      </c>
      <c r="J104" s="193">
        <v>123.55</v>
      </c>
      <c r="K104" s="73">
        <v>123.01</v>
      </c>
      <c r="L104" s="53"/>
      <c r="M104" s="6"/>
    </row>
    <row r="105" spans="1:13" ht="15">
      <c r="A105" s="859"/>
      <c r="B105" s="272"/>
      <c r="C105" s="369"/>
      <c r="D105" s="258"/>
      <c r="E105" s="64"/>
      <c r="F105" s="65"/>
      <c r="G105" s="959" t="s">
        <v>284</v>
      </c>
      <c r="H105" s="754"/>
      <c r="I105" s="696"/>
      <c r="J105" s="43">
        <v>23.42</v>
      </c>
      <c r="K105" s="65">
        <v>0</v>
      </c>
      <c r="L105" s="53"/>
      <c r="M105" s="6"/>
    </row>
    <row r="106" spans="1:13" ht="15">
      <c r="A106" s="859"/>
      <c r="B106" s="272"/>
      <c r="C106" s="369"/>
      <c r="D106" s="258"/>
      <c r="E106" s="64"/>
      <c r="F106" s="65"/>
      <c r="G106" s="960"/>
      <c r="H106" s="276" t="s">
        <v>279</v>
      </c>
      <c r="I106" s="265">
        <v>24.88</v>
      </c>
      <c r="J106" s="193">
        <v>1.46</v>
      </c>
      <c r="K106" s="65">
        <v>0</v>
      </c>
      <c r="L106" s="53"/>
      <c r="M106" s="6"/>
    </row>
    <row r="107" spans="1:13" ht="15" customHeight="1">
      <c r="A107" s="858" t="s">
        <v>133</v>
      </c>
      <c r="B107" s="274"/>
      <c r="C107" s="369"/>
      <c r="D107" s="259"/>
      <c r="E107" s="70"/>
      <c r="F107" s="71"/>
      <c r="G107" s="960"/>
      <c r="H107" s="754"/>
      <c r="I107" s="49"/>
      <c r="J107" s="43">
        <v>35.5</v>
      </c>
      <c r="K107" s="71">
        <v>0</v>
      </c>
      <c r="L107" s="53"/>
      <c r="M107" s="6"/>
    </row>
    <row r="108" spans="1:13" ht="15">
      <c r="A108" s="859"/>
      <c r="B108" s="272"/>
      <c r="C108" s="273"/>
      <c r="D108" s="257"/>
      <c r="E108" s="64"/>
      <c r="F108" s="65"/>
      <c r="G108" s="961"/>
      <c r="H108" s="276" t="s">
        <v>375</v>
      </c>
      <c r="I108" s="265">
        <v>35.76</v>
      </c>
      <c r="J108" s="193">
        <v>0.26</v>
      </c>
      <c r="K108" s="65">
        <v>0</v>
      </c>
      <c r="L108" s="53"/>
      <c r="M108" s="6"/>
    </row>
    <row r="109" spans="1:13" ht="15">
      <c r="A109" s="858"/>
      <c r="B109" s="274"/>
      <c r="C109" s="369"/>
      <c r="D109" s="258"/>
      <c r="E109" s="70"/>
      <c r="F109" s="71"/>
      <c r="G109" s="959" t="s">
        <v>303</v>
      </c>
      <c r="H109" s="754"/>
      <c r="I109" s="696"/>
      <c r="J109" s="43">
        <v>1144.04</v>
      </c>
      <c r="K109" s="71">
        <v>3.25</v>
      </c>
      <c r="L109" s="53"/>
      <c r="M109" s="6"/>
    </row>
    <row r="110" spans="1:13" ht="15">
      <c r="A110" s="831"/>
      <c r="B110" s="272"/>
      <c r="C110" s="369"/>
      <c r="D110" s="258"/>
      <c r="E110" s="64"/>
      <c r="F110" s="65"/>
      <c r="G110" s="960"/>
      <c r="H110" s="276" t="s">
        <v>433</v>
      </c>
      <c r="I110" s="265">
        <v>1165.93</v>
      </c>
      <c r="J110" s="193">
        <v>21.89</v>
      </c>
      <c r="K110" s="65">
        <v>0</v>
      </c>
      <c r="L110" s="53"/>
      <c r="M110" s="6"/>
    </row>
    <row r="111" spans="1:13" ht="15" customHeight="1">
      <c r="A111" s="239" t="s">
        <v>133</v>
      </c>
      <c r="B111" s="274"/>
      <c r="C111" s="371"/>
      <c r="D111" s="259"/>
      <c r="E111" s="70"/>
      <c r="F111" s="71"/>
      <c r="G111" s="960"/>
      <c r="H111" s="754"/>
      <c r="I111" s="49"/>
      <c r="J111" s="43">
        <v>320.51</v>
      </c>
      <c r="K111" s="71">
        <v>0</v>
      </c>
      <c r="L111" s="53"/>
      <c r="M111" s="6"/>
    </row>
    <row r="112" spans="1:13" ht="15">
      <c r="A112" s="860"/>
      <c r="B112" s="273"/>
      <c r="C112" s="273"/>
      <c r="D112" s="257"/>
      <c r="E112" s="64"/>
      <c r="F112" s="73"/>
      <c r="G112" s="961"/>
      <c r="H112" s="753" t="s">
        <v>302</v>
      </c>
      <c r="I112" s="267">
        <v>406.77</v>
      </c>
      <c r="J112" s="193">
        <v>86.26</v>
      </c>
      <c r="K112" s="73">
        <v>0</v>
      </c>
      <c r="L112" s="53"/>
      <c r="M112" s="6"/>
    </row>
    <row r="113" spans="1:13" ht="15">
      <c r="A113" s="829"/>
      <c r="B113" s="272"/>
      <c r="C113" s="369"/>
      <c r="D113" s="258"/>
      <c r="E113" s="70"/>
      <c r="F113" s="65"/>
      <c r="G113" s="959" t="s">
        <v>304</v>
      </c>
      <c r="H113" s="276"/>
      <c r="I113" s="265"/>
      <c r="J113" s="43">
        <v>0</v>
      </c>
      <c r="K113" s="65">
        <v>0</v>
      </c>
      <c r="L113" s="53"/>
      <c r="M113" s="6"/>
    </row>
    <row r="114" spans="1:13" ht="15">
      <c r="A114" s="829"/>
      <c r="B114" s="272"/>
      <c r="C114" s="369"/>
      <c r="D114" s="258"/>
      <c r="E114" s="64"/>
      <c r="F114" s="65"/>
      <c r="G114" s="960"/>
      <c r="H114" s="276" t="s">
        <v>410</v>
      </c>
      <c r="I114" s="265">
        <v>15.84</v>
      </c>
      <c r="J114" s="193">
        <v>15.84</v>
      </c>
      <c r="K114" s="65">
        <v>15.84</v>
      </c>
      <c r="L114" s="53"/>
      <c r="M114" s="6"/>
    </row>
    <row r="115" spans="1:13" ht="15">
      <c r="A115" s="831"/>
      <c r="B115" s="272"/>
      <c r="C115" s="369"/>
      <c r="D115" s="258"/>
      <c r="E115" s="64"/>
      <c r="F115" s="65"/>
      <c r="G115" s="960"/>
      <c r="H115" s="754"/>
      <c r="I115" s="696"/>
      <c r="J115" s="43">
        <v>5866.24</v>
      </c>
      <c r="K115" s="71">
        <v>5305.07</v>
      </c>
      <c r="L115" s="53"/>
      <c r="M115" s="6"/>
    </row>
    <row r="116" spans="1:13" ht="15">
      <c r="A116" s="831"/>
      <c r="B116" s="272"/>
      <c r="C116" s="369"/>
      <c r="D116" s="258"/>
      <c r="E116" s="64"/>
      <c r="F116" s="65"/>
      <c r="G116" s="960"/>
      <c r="H116" s="276" t="s">
        <v>433</v>
      </c>
      <c r="I116" s="265">
        <v>6009.46</v>
      </c>
      <c r="J116" s="193">
        <v>143.22</v>
      </c>
      <c r="K116" s="65">
        <v>141.15</v>
      </c>
      <c r="L116" s="53"/>
      <c r="M116" s="6"/>
    </row>
    <row r="117" spans="1:13" ht="15" customHeight="1">
      <c r="A117" s="239" t="s">
        <v>133</v>
      </c>
      <c r="B117" s="274"/>
      <c r="C117" s="371"/>
      <c r="D117" s="259"/>
      <c r="E117" s="70"/>
      <c r="F117" s="71"/>
      <c r="G117" s="960"/>
      <c r="H117" s="754"/>
      <c r="I117" s="49"/>
      <c r="J117" s="43">
        <v>25.11</v>
      </c>
      <c r="K117" s="71">
        <v>0</v>
      </c>
      <c r="L117" s="53"/>
      <c r="M117" s="6"/>
    </row>
    <row r="118" spans="1:13" ht="15">
      <c r="A118" s="859"/>
      <c r="B118" s="272"/>
      <c r="C118" s="369"/>
      <c r="D118" s="257"/>
      <c r="E118" s="64"/>
      <c r="F118" s="65"/>
      <c r="G118" s="961"/>
      <c r="H118" s="276" t="s">
        <v>302</v>
      </c>
      <c r="I118" s="265">
        <v>30.42</v>
      </c>
      <c r="J118" s="44">
        <v>5.31</v>
      </c>
      <c r="K118" s="73">
        <v>0</v>
      </c>
      <c r="L118" s="53"/>
      <c r="M118" s="6"/>
    </row>
    <row r="119" spans="1:13" ht="15">
      <c r="A119" s="858"/>
      <c r="B119" s="274"/>
      <c r="C119" s="274"/>
      <c r="D119" s="258"/>
      <c r="E119" s="70"/>
      <c r="F119" s="71"/>
      <c r="G119" s="959" t="s">
        <v>305</v>
      </c>
      <c r="H119" s="754"/>
      <c r="I119" s="696"/>
      <c r="J119" s="193">
        <v>116.73</v>
      </c>
      <c r="K119" s="65">
        <v>0</v>
      </c>
      <c r="L119" s="53"/>
      <c r="M119" s="6"/>
    </row>
    <row r="120" spans="1:13" ht="15">
      <c r="A120" s="829"/>
      <c r="B120" s="272"/>
      <c r="C120" s="369"/>
      <c r="D120" s="258"/>
      <c r="E120" s="64"/>
      <c r="F120" s="65"/>
      <c r="G120" s="960"/>
      <c r="H120" s="276" t="s">
        <v>410</v>
      </c>
      <c r="I120" s="265">
        <v>118.3</v>
      </c>
      <c r="J120" s="44">
        <v>1.57</v>
      </c>
      <c r="K120" s="73">
        <v>0</v>
      </c>
      <c r="L120" s="53"/>
      <c r="M120" s="6"/>
    </row>
    <row r="121" spans="1:13" ht="15" customHeight="1">
      <c r="A121" s="239" t="s">
        <v>133</v>
      </c>
      <c r="B121" s="274"/>
      <c r="C121" s="371"/>
      <c r="D121" s="259"/>
      <c r="E121" s="70"/>
      <c r="F121" s="71"/>
      <c r="G121" s="960"/>
      <c r="H121" s="754"/>
      <c r="I121" s="49"/>
      <c r="J121" s="193">
        <v>9.15</v>
      </c>
      <c r="K121" s="65">
        <v>9.15</v>
      </c>
      <c r="L121" s="53"/>
      <c r="M121" s="6"/>
    </row>
    <row r="122" spans="1:13" ht="15">
      <c r="A122" s="860"/>
      <c r="B122" s="273"/>
      <c r="C122" s="369"/>
      <c r="D122" s="257"/>
      <c r="E122" s="72"/>
      <c r="F122" s="65"/>
      <c r="G122" s="961"/>
      <c r="H122" s="276" t="s">
        <v>302</v>
      </c>
      <c r="I122" s="265">
        <v>9.15</v>
      </c>
      <c r="J122" s="44">
        <v>0</v>
      </c>
      <c r="K122" s="65">
        <v>0</v>
      </c>
      <c r="L122" s="53"/>
      <c r="M122" s="6"/>
    </row>
    <row r="123" spans="1:13" ht="15">
      <c r="A123" s="237"/>
      <c r="B123" s="272"/>
      <c r="C123" s="274"/>
      <c r="D123" s="258"/>
      <c r="E123" s="64"/>
      <c r="F123" s="71"/>
      <c r="G123" s="959" t="s">
        <v>313</v>
      </c>
      <c r="H123" s="754"/>
      <c r="I123" s="696"/>
      <c r="J123" s="193">
        <v>5527.84</v>
      </c>
      <c r="K123" s="71">
        <v>5174.1499999999996</v>
      </c>
      <c r="L123" s="53"/>
      <c r="M123" s="6"/>
    </row>
    <row r="124" spans="1:13" ht="15">
      <c r="A124" s="237"/>
      <c r="B124" s="272"/>
      <c r="C124" s="369"/>
      <c r="D124" s="258"/>
      <c r="E124" s="64"/>
      <c r="F124" s="65"/>
      <c r="G124" s="960"/>
      <c r="H124" s="276" t="s">
        <v>347</v>
      </c>
      <c r="I124" s="265">
        <v>5844.02</v>
      </c>
      <c r="J124" s="193">
        <v>316.18</v>
      </c>
      <c r="K124" s="65">
        <v>270.39999999999998</v>
      </c>
      <c r="L124" s="53"/>
      <c r="M124" s="6"/>
    </row>
    <row r="125" spans="1:13" ht="15">
      <c r="A125" s="831"/>
      <c r="B125" s="272"/>
      <c r="C125" s="369"/>
      <c r="D125" s="258"/>
      <c r="E125" s="64"/>
      <c r="F125" s="65"/>
      <c r="G125" s="960"/>
      <c r="H125" s="754"/>
      <c r="I125" s="696"/>
      <c r="J125" s="43">
        <v>3409.88</v>
      </c>
      <c r="K125" s="71">
        <v>3131.35</v>
      </c>
      <c r="L125" s="53"/>
      <c r="M125" s="6"/>
    </row>
    <row r="126" spans="1:13" ht="15">
      <c r="A126" s="831"/>
      <c r="B126" s="272"/>
      <c r="C126" s="369"/>
      <c r="D126" s="258"/>
      <c r="E126" s="64"/>
      <c r="F126" s="65"/>
      <c r="G126" s="960"/>
      <c r="H126" s="276" t="s">
        <v>436</v>
      </c>
      <c r="I126" s="265">
        <v>3476.23</v>
      </c>
      <c r="J126" s="193">
        <v>66.349999999999994</v>
      </c>
      <c r="K126" s="65">
        <v>58.31</v>
      </c>
      <c r="L126" s="53"/>
      <c r="M126" s="6"/>
    </row>
    <row r="127" spans="1:13" ht="15">
      <c r="A127" s="239" t="s">
        <v>133</v>
      </c>
      <c r="B127" s="274"/>
      <c r="C127" s="371"/>
      <c r="D127" s="259"/>
      <c r="E127" s="70"/>
      <c r="F127" s="71"/>
      <c r="G127" s="960"/>
      <c r="H127" s="278"/>
      <c r="I127" s="49"/>
      <c r="J127" s="622">
        <v>2400.41</v>
      </c>
      <c r="K127" s="71">
        <v>2307.85</v>
      </c>
      <c r="L127" s="53"/>
      <c r="M127" s="6"/>
    </row>
    <row r="128" spans="1:13" ht="15">
      <c r="A128" s="859"/>
      <c r="B128" s="272"/>
      <c r="C128" s="369"/>
      <c r="D128" s="258"/>
      <c r="E128" s="64"/>
      <c r="F128" s="65"/>
      <c r="G128" s="961"/>
      <c r="H128" s="276" t="s">
        <v>311</v>
      </c>
      <c r="I128" s="267">
        <v>2562.41</v>
      </c>
      <c r="J128" s="44">
        <v>162</v>
      </c>
      <c r="K128" s="65">
        <v>160.4</v>
      </c>
      <c r="L128" s="53"/>
      <c r="M128" s="6"/>
    </row>
    <row r="129" spans="1:13" ht="15">
      <c r="A129" s="858"/>
      <c r="B129" s="274"/>
      <c r="C129" s="274"/>
      <c r="D129" s="259"/>
      <c r="E129" s="70"/>
      <c r="F129" s="71"/>
      <c r="G129" s="959" t="s">
        <v>314</v>
      </c>
      <c r="H129" s="754"/>
      <c r="I129" s="265"/>
      <c r="J129" s="193">
        <v>1548.52</v>
      </c>
      <c r="K129" s="71">
        <v>139.91999999999999</v>
      </c>
      <c r="L129" s="53"/>
      <c r="M129" s="6"/>
    </row>
    <row r="130" spans="1:13" ht="15">
      <c r="A130" s="237"/>
      <c r="B130" s="272"/>
      <c r="C130" s="369"/>
      <c r="D130" s="258"/>
      <c r="E130" s="64"/>
      <c r="F130" s="65"/>
      <c r="G130" s="960"/>
      <c r="H130" s="753" t="s">
        <v>330</v>
      </c>
      <c r="I130" s="265">
        <v>1741.95</v>
      </c>
      <c r="J130" s="44">
        <v>193.43</v>
      </c>
      <c r="K130" s="65">
        <v>120.98</v>
      </c>
      <c r="L130" s="53"/>
      <c r="M130" s="6"/>
    </row>
    <row r="131" spans="1:13" ht="15">
      <c r="A131" s="829"/>
      <c r="B131" s="272"/>
      <c r="C131" s="369"/>
      <c r="D131" s="258"/>
      <c r="E131" s="64"/>
      <c r="F131" s="65"/>
      <c r="G131" s="960"/>
      <c r="H131" s="276"/>
      <c r="I131" s="696"/>
      <c r="J131" s="193">
        <v>1799.72</v>
      </c>
      <c r="K131" s="71">
        <v>89.81</v>
      </c>
      <c r="L131" s="53"/>
      <c r="M131" s="6"/>
    </row>
    <row r="132" spans="1:13" ht="15">
      <c r="A132" s="829"/>
      <c r="B132" s="272"/>
      <c r="C132" s="369"/>
      <c r="D132" s="258"/>
      <c r="E132" s="64"/>
      <c r="F132" s="65"/>
      <c r="G132" s="960"/>
      <c r="H132" s="276" t="s">
        <v>393</v>
      </c>
      <c r="I132" s="265">
        <v>1833.86</v>
      </c>
      <c r="J132" s="44">
        <v>34.14</v>
      </c>
      <c r="K132" s="65">
        <v>3.07</v>
      </c>
      <c r="L132" s="53"/>
      <c r="M132" s="6"/>
    </row>
    <row r="133" spans="1:13" ht="15">
      <c r="A133" s="829"/>
      <c r="B133" s="272"/>
      <c r="C133" s="369"/>
      <c r="D133" s="258"/>
      <c r="E133" s="64"/>
      <c r="F133" s="65"/>
      <c r="G133" s="960"/>
      <c r="H133" s="754"/>
      <c r="I133" s="696"/>
      <c r="J133" s="193">
        <v>401.62</v>
      </c>
      <c r="K133" s="71">
        <v>401.62</v>
      </c>
      <c r="L133" s="53"/>
      <c r="M133" s="6"/>
    </row>
    <row r="134" spans="1:13" ht="15">
      <c r="A134" s="829"/>
      <c r="B134" s="272"/>
      <c r="C134" s="369"/>
      <c r="D134" s="258"/>
      <c r="E134" s="64"/>
      <c r="F134" s="65"/>
      <c r="G134" s="960"/>
      <c r="H134" s="753" t="s">
        <v>409</v>
      </c>
      <c r="I134" s="265">
        <v>428.26</v>
      </c>
      <c r="J134" s="193">
        <v>26.64</v>
      </c>
      <c r="K134" s="65">
        <v>26.64</v>
      </c>
      <c r="L134" s="53"/>
      <c r="M134" s="6"/>
    </row>
    <row r="135" spans="1:13" ht="15">
      <c r="A135" s="829"/>
      <c r="B135" s="272"/>
      <c r="C135" s="369"/>
      <c r="D135" s="258"/>
      <c r="E135" s="64"/>
      <c r="F135" s="65"/>
      <c r="G135" s="960"/>
      <c r="H135" s="276"/>
      <c r="I135" s="696"/>
      <c r="J135" s="43">
        <v>1463.6</v>
      </c>
      <c r="K135" s="71">
        <v>103.84</v>
      </c>
      <c r="L135" s="53"/>
      <c r="M135" s="6"/>
    </row>
    <row r="136" spans="1:13" ht="15">
      <c r="A136" s="829"/>
      <c r="B136" s="272"/>
      <c r="C136" s="369"/>
      <c r="D136" s="258"/>
      <c r="E136" s="64"/>
      <c r="F136" s="65"/>
      <c r="G136" s="960"/>
      <c r="H136" s="276" t="s">
        <v>423</v>
      </c>
      <c r="I136" s="265">
        <v>1500.72</v>
      </c>
      <c r="J136" s="44">
        <v>37.119999999999997</v>
      </c>
      <c r="K136" s="65">
        <v>20.11</v>
      </c>
      <c r="L136" s="53"/>
      <c r="M136" s="6"/>
    </row>
    <row r="137" spans="1:13" ht="15">
      <c r="A137" s="829"/>
      <c r="B137" s="272"/>
      <c r="C137" s="369"/>
      <c r="D137" s="258"/>
      <c r="E137" s="64"/>
      <c r="F137" s="65"/>
      <c r="G137" s="960"/>
      <c r="H137" s="754"/>
      <c r="I137" s="696"/>
      <c r="J137" s="193">
        <v>5973.58</v>
      </c>
      <c r="K137" s="71">
        <v>3745.53</v>
      </c>
      <c r="L137" s="53"/>
      <c r="M137" s="6"/>
    </row>
    <row r="138" spans="1:13" ht="15">
      <c r="A138" s="829"/>
      <c r="B138" s="272"/>
      <c r="C138" s="369"/>
      <c r="D138" s="258"/>
      <c r="E138" s="64"/>
      <c r="F138" s="65"/>
      <c r="G138" s="960"/>
      <c r="H138" s="276" t="s">
        <v>432</v>
      </c>
      <c r="I138" s="265">
        <v>6140.63</v>
      </c>
      <c r="J138" s="193">
        <v>167.05</v>
      </c>
      <c r="K138" s="65">
        <v>206.56</v>
      </c>
      <c r="L138" s="53"/>
      <c r="M138" s="6"/>
    </row>
    <row r="139" spans="1:13" ht="15">
      <c r="A139" s="793"/>
      <c r="B139" s="272"/>
      <c r="C139" s="369"/>
      <c r="D139" s="258"/>
      <c r="E139" s="64"/>
      <c r="F139" s="65"/>
      <c r="G139" s="960"/>
      <c r="H139" s="754"/>
      <c r="I139" s="696"/>
      <c r="J139" s="43">
        <v>6717.99</v>
      </c>
      <c r="K139" s="71">
        <v>3577.59</v>
      </c>
      <c r="L139" s="53"/>
      <c r="M139" s="6"/>
    </row>
    <row r="140" spans="1:13" ht="15">
      <c r="A140" s="793"/>
      <c r="B140" s="272"/>
      <c r="C140" s="369"/>
      <c r="D140" s="258"/>
      <c r="E140" s="64"/>
      <c r="F140" s="65"/>
      <c r="G140" s="960"/>
      <c r="H140" s="276" t="s">
        <v>362</v>
      </c>
      <c r="I140" s="267">
        <v>7110.32</v>
      </c>
      <c r="J140" s="193">
        <v>392.33</v>
      </c>
      <c r="K140" s="65">
        <v>110.43</v>
      </c>
      <c r="L140" s="53"/>
      <c r="M140" s="6"/>
    </row>
    <row r="141" spans="1:13" ht="15">
      <c r="A141" s="829"/>
      <c r="B141" s="272"/>
      <c r="C141" s="369"/>
      <c r="D141" s="258"/>
      <c r="E141" s="64"/>
      <c r="F141" s="65"/>
      <c r="G141" s="960"/>
      <c r="H141" s="754"/>
      <c r="I141" s="265"/>
      <c r="J141" s="43">
        <v>19.489999999999998</v>
      </c>
      <c r="K141" s="71">
        <v>0</v>
      </c>
      <c r="L141" s="53"/>
      <c r="M141" s="6"/>
    </row>
    <row r="142" spans="1:13" ht="15">
      <c r="A142" s="829"/>
      <c r="B142" s="272"/>
      <c r="C142" s="369"/>
      <c r="D142" s="258"/>
      <c r="E142" s="64"/>
      <c r="F142" s="65"/>
      <c r="G142" s="960"/>
      <c r="H142" s="276" t="s">
        <v>422</v>
      </c>
      <c r="I142" s="265">
        <v>21.33</v>
      </c>
      <c r="J142" s="193">
        <v>1.84</v>
      </c>
      <c r="K142" s="65">
        <v>0</v>
      </c>
      <c r="L142" s="53"/>
      <c r="M142" s="6"/>
    </row>
    <row r="143" spans="1:13" ht="15">
      <c r="A143" s="239" t="s">
        <v>133</v>
      </c>
      <c r="B143" s="274"/>
      <c r="C143" s="371"/>
      <c r="D143" s="259"/>
      <c r="E143" s="70"/>
      <c r="F143" s="71"/>
      <c r="G143" s="960"/>
      <c r="H143" s="278"/>
      <c r="I143" s="49"/>
      <c r="J143" s="622">
        <v>575.21</v>
      </c>
      <c r="K143" s="71">
        <v>503.6</v>
      </c>
      <c r="L143" s="53"/>
      <c r="M143" s="6"/>
    </row>
    <row r="144" spans="1:13" ht="15">
      <c r="A144" s="859"/>
      <c r="B144" s="272"/>
      <c r="C144" s="369"/>
      <c r="D144" s="258"/>
      <c r="E144" s="64"/>
      <c r="F144" s="65"/>
      <c r="G144" s="961"/>
      <c r="H144" s="276" t="s">
        <v>311</v>
      </c>
      <c r="I144" s="267">
        <v>594.01</v>
      </c>
      <c r="J144" s="44">
        <v>18.8</v>
      </c>
      <c r="K144" s="73">
        <v>18.8</v>
      </c>
      <c r="L144" s="53"/>
      <c r="M144" s="6"/>
    </row>
    <row r="145" spans="1:13" ht="15">
      <c r="A145" s="858" t="s">
        <v>133</v>
      </c>
      <c r="B145" s="274"/>
      <c r="C145" s="274"/>
      <c r="D145" s="259"/>
      <c r="E145" s="70"/>
      <c r="F145" s="71"/>
      <c r="G145" s="959" t="s">
        <v>315</v>
      </c>
      <c r="H145" s="754"/>
      <c r="I145" s="8"/>
      <c r="J145" s="193">
        <v>1288.1500000000001</v>
      </c>
      <c r="K145" s="65">
        <v>1288.3</v>
      </c>
      <c r="L145" s="53"/>
      <c r="M145" s="6"/>
    </row>
    <row r="146" spans="1:13" ht="15">
      <c r="A146" s="859"/>
      <c r="B146" s="272"/>
      <c r="C146" s="369"/>
      <c r="D146" s="258"/>
      <c r="E146" s="64"/>
      <c r="F146" s="73"/>
      <c r="G146" s="961"/>
      <c r="H146" s="753" t="s">
        <v>311</v>
      </c>
      <c r="I146" s="267">
        <v>1356.35</v>
      </c>
      <c r="J146" s="44">
        <v>68.2</v>
      </c>
      <c r="K146" s="65">
        <v>68.2</v>
      </c>
      <c r="L146" s="53"/>
      <c r="M146" s="6"/>
    </row>
    <row r="147" spans="1:13" ht="15">
      <c r="A147" s="858"/>
      <c r="B147" s="274"/>
      <c r="C147" s="274"/>
      <c r="D147" s="259"/>
      <c r="E147" s="70"/>
      <c r="F147" s="65"/>
      <c r="G147" s="959" t="s">
        <v>316</v>
      </c>
      <c r="H147" s="276"/>
      <c r="I147" s="265"/>
      <c r="J147" s="193">
        <v>97.15</v>
      </c>
      <c r="K147" s="71">
        <v>97.15</v>
      </c>
      <c r="L147" s="53"/>
      <c r="M147" s="6"/>
    </row>
    <row r="148" spans="1:13" ht="15">
      <c r="A148" s="829"/>
      <c r="B148" s="272"/>
      <c r="C148" s="369"/>
      <c r="D148" s="258"/>
      <c r="E148" s="64"/>
      <c r="F148" s="65"/>
      <c r="G148" s="960"/>
      <c r="H148" s="753" t="s">
        <v>423</v>
      </c>
      <c r="I148" s="265">
        <v>97.15</v>
      </c>
      <c r="J148" s="193">
        <v>0</v>
      </c>
      <c r="K148" s="65">
        <v>0</v>
      </c>
      <c r="L148" s="53"/>
      <c r="M148" s="6"/>
    </row>
    <row r="149" spans="1:13" ht="15">
      <c r="A149" s="239" t="s">
        <v>133</v>
      </c>
      <c r="B149" s="274"/>
      <c r="C149" s="371"/>
      <c r="D149" s="259"/>
      <c r="E149" s="70"/>
      <c r="F149" s="71"/>
      <c r="G149" s="960"/>
      <c r="H149" s="276"/>
      <c r="I149" s="49"/>
      <c r="J149" s="43">
        <v>94.8</v>
      </c>
      <c r="K149" s="71">
        <v>94.8</v>
      </c>
      <c r="L149" s="53"/>
      <c r="M149" s="6"/>
    </row>
    <row r="150" spans="1:13" ht="15">
      <c r="A150" s="859"/>
      <c r="B150" s="272"/>
      <c r="C150" s="369"/>
      <c r="D150" s="257"/>
      <c r="E150" s="64"/>
      <c r="F150" s="73"/>
      <c r="G150" s="961"/>
      <c r="H150" s="276" t="s">
        <v>311</v>
      </c>
      <c r="I150" s="267">
        <v>98.1</v>
      </c>
      <c r="J150" s="193">
        <v>3.3</v>
      </c>
      <c r="K150" s="65">
        <v>3.3</v>
      </c>
      <c r="L150" s="53"/>
      <c r="M150" s="6"/>
    </row>
    <row r="151" spans="1:13" ht="15">
      <c r="A151" s="858"/>
      <c r="B151" s="274"/>
      <c r="C151" s="274"/>
      <c r="D151" s="258"/>
      <c r="E151" s="70"/>
      <c r="F151" s="65"/>
      <c r="G151" s="959" t="s">
        <v>317</v>
      </c>
      <c r="H151" s="754"/>
      <c r="I151" s="265"/>
      <c r="J151" s="43">
        <v>10911.73</v>
      </c>
      <c r="K151" s="71">
        <v>10358.08</v>
      </c>
      <c r="L151" s="53"/>
      <c r="M151" s="6"/>
    </row>
    <row r="152" spans="1:13" ht="15">
      <c r="A152" s="783"/>
      <c r="B152" s="272"/>
      <c r="C152" s="369"/>
      <c r="D152" s="258"/>
      <c r="E152" s="64"/>
      <c r="F152" s="65"/>
      <c r="G152" s="960"/>
      <c r="H152" s="753" t="s">
        <v>347</v>
      </c>
      <c r="I152" s="267">
        <v>11294.38</v>
      </c>
      <c r="J152" s="44">
        <v>382.65</v>
      </c>
      <c r="K152" s="73">
        <v>353.01</v>
      </c>
      <c r="L152" s="53"/>
      <c r="M152" s="6"/>
    </row>
    <row r="153" spans="1:13" ht="15">
      <c r="A153" s="829"/>
      <c r="B153" s="272"/>
      <c r="C153" s="369"/>
      <c r="D153" s="258"/>
      <c r="E153" s="64"/>
      <c r="F153" s="65"/>
      <c r="G153" s="960"/>
      <c r="H153" s="276"/>
      <c r="I153" s="265"/>
      <c r="J153" s="193">
        <v>2784.7</v>
      </c>
      <c r="K153" s="65">
        <v>2652.38</v>
      </c>
      <c r="L153" s="53"/>
      <c r="M153" s="6"/>
    </row>
    <row r="154" spans="1:13" ht="15">
      <c r="A154" s="829"/>
      <c r="B154" s="272"/>
      <c r="C154" s="369"/>
      <c r="D154" s="258"/>
      <c r="E154" s="64"/>
      <c r="F154" s="65"/>
      <c r="G154" s="960"/>
      <c r="H154" s="276" t="s">
        <v>432</v>
      </c>
      <c r="I154" s="265">
        <v>2888.92</v>
      </c>
      <c r="J154" s="193">
        <v>104.22</v>
      </c>
      <c r="K154" s="65">
        <v>209.21</v>
      </c>
      <c r="L154" s="53"/>
      <c r="M154" s="6"/>
    </row>
    <row r="155" spans="1:13" ht="15">
      <c r="A155" s="829"/>
      <c r="B155" s="272"/>
      <c r="C155" s="369"/>
      <c r="D155" s="258"/>
      <c r="E155" s="64"/>
      <c r="F155" s="65"/>
      <c r="G155" s="960"/>
      <c r="H155" s="754"/>
      <c r="I155" s="696"/>
      <c r="J155" s="43">
        <v>7960.09</v>
      </c>
      <c r="K155" s="71">
        <v>7958.68</v>
      </c>
      <c r="L155" s="53"/>
      <c r="M155" s="6"/>
    </row>
    <row r="156" spans="1:13" ht="15">
      <c r="A156" s="829"/>
      <c r="B156" s="272"/>
      <c r="C156" s="369"/>
      <c r="D156" s="258"/>
      <c r="E156" s="64"/>
      <c r="F156" s="65"/>
      <c r="G156" s="960"/>
      <c r="H156" s="276" t="s">
        <v>422</v>
      </c>
      <c r="I156" s="265">
        <v>8785.5300000000007</v>
      </c>
      <c r="J156" s="193">
        <v>825.44</v>
      </c>
      <c r="K156" s="65">
        <v>816.73</v>
      </c>
      <c r="L156" s="53"/>
      <c r="M156" s="6"/>
    </row>
    <row r="157" spans="1:13" ht="15">
      <c r="A157" s="239" t="s">
        <v>133</v>
      </c>
      <c r="B157" s="274"/>
      <c r="C157" s="371"/>
      <c r="D157" s="259"/>
      <c r="E157" s="70"/>
      <c r="F157" s="71"/>
      <c r="G157" s="960"/>
      <c r="H157" s="278"/>
      <c r="I157" s="49"/>
      <c r="J157" s="622">
        <v>378.45</v>
      </c>
      <c r="K157" s="71">
        <v>378.5</v>
      </c>
      <c r="L157" s="53"/>
      <c r="M157" s="6"/>
    </row>
    <row r="158" spans="1:13" ht="15">
      <c r="A158" s="859"/>
      <c r="B158" s="272"/>
      <c r="C158" s="369"/>
      <c r="D158" s="258"/>
      <c r="E158" s="72"/>
      <c r="F158" s="65"/>
      <c r="G158" s="961"/>
      <c r="H158" s="276" t="s">
        <v>311</v>
      </c>
      <c r="I158" s="267">
        <v>392.77</v>
      </c>
      <c r="J158" s="193">
        <v>14.32</v>
      </c>
      <c r="K158" s="65">
        <v>14.32</v>
      </c>
      <c r="L158" s="53"/>
      <c r="M158" s="6"/>
    </row>
    <row r="159" spans="1:13" ht="15">
      <c r="A159" s="858"/>
      <c r="B159" s="274"/>
      <c r="C159" s="274"/>
      <c r="D159" s="259"/>
      <c r="E159" s="64"/>
      <c r="F159" s="71"/>
      <c r="G159" s="959" t="s">
        <v>331</v>
      </c>
      <c r="H159" s="754"/>
      <c r="I159" s="265"/>
      <c r="J159" s="43">
        <v>2334.48</v>
      </c>
      <c r="K159" s="71">
        <v>658.95</v>
      </c>
      <c r="L159" s="53"/>
      <c r="M159" s="6"/>
    </row>
    <row r="160" spans="1:13" ht="15">
      <c r="A160" s="829"/>
      <c r="B160" s="272"/>
      <c r="C160" s="369"/>
      <c r="D160" s="258"/>
      <c r="E160" s="64"/>
      <c r="F160" s="65"/>
      <c r="G160" s="960"/>
      <c r="H160" s="276" t="s">
        <v>393</v>
      </c>
      <c r="I160" s="265">
        <v>2417.77</v>
      </c>
      <c r="J160" s="193">
        <v>83.29</v>
      </c>
      <c r="K160" s="65">
        <v>36.68</v>
      </c>
      <c r="L160" s="53"/>
      <c r="M160" s="6"/>
    </row>
    <row r="161" spans="1:13" ht="15">
      <c r="A161" s="239" t="s">
        <v>133</v>
      </c>
      <c r="B161" s="274"/>
      <c r="C161" s="371"/>
      <c r="D161" s="259"/>
      <c r="E161" s="70"/>
      <c r="F161" s="71"/>
      <c r="G161" s="960"/>
      <c r="H161" s="278"/>
      <c r="I161" s="49"/>
      <c r="J161" s="622">
        <v>116.72</v>
      </c>
      <c r="K161" s="71">
        <v>0</v>
      </c>
      <c r="L161" s="53"/>
      <c r="M161" s="6"/>
    </row>
    <row r="162" spans="1:13" ht="15">
      <c r="A162" s="859"/>
      <c r="B162" s="272"/>
      <c r="C162" s="369"/>
      <c r="D162" s="258"/>
      <c r="E162" s="72"/>
      <c r="F162" s="73"/>
      <c r="G162" s="961"/>
      <c r="H162" s="753" t="s">
        <v>330</v>
      </c>
      <c r="I162" s="265">
        <v>116.72</v>
      </c>
      <c r="J162" s="44">
        <v>0</v>
      </c>
      <c r="K162" s="73">
        <v>0</v>
      </c>
      <c r="L162" s="53"/>
      <c r="M162" s="6"/>
    </row>
    <row r="163" spans="1:13" ht="15">
      <c r="A163" s="829"/>
      <c r="B163" s="272"/>
      <c r="C163" s="369"/>
      <c r="D163" s="258"/>
      <c r="E163" s="64"/>
      <c r="F163" s="65"/>
      <c r="G163" s="959" t="s">
        <v>343</v>
      </c>
      <c r="H163" s="276"/>
      <c r="I163" s="696"/>
      <c r="J163" s="193">
        <v>2507.19</v>
      </c>
      <c r="K163" s="71">
        <v>2197.58</v>
      </c>
      <c r="L163" s="53"/>
      <c r="M163" s="6"/>
    </row>
    <row r="164" spans="1:13" ht="15">
      <c r="A164" s="829"/>
      <c r="B164" s="272"/>
      <c r="C164" s="369"/>
      <c r="D164" s="258"/>
      <c r="E164" s="64"/>
      <c r="F164" s="65"/>
      <c r="G164" s="960"/>
      <c r="H164" s="276" t="s">
        <v>410</v>
      </c>
      <c r="I164" s="267">
        <v>2683</v>
      </c>
      <c r="J164" s="44">
        <v>175.81</v>
      </c>
      <c r="K164" s="65">
        <v>162.44</v>
      </c>
      <c r="L164" s="53"/>
      <c r="M164" s="6"/>
    </row>
    <row r="165" spans="1:13" ht="15">
      <c r="A165" s="237"/>
      <c r="B165" s="274"/>
      <c r="C165" s="274"/>
      <c r="D165" s="258"/>
      <c r="E165" s="70"/>
      <c r="F165" s="71"/>
      <c r="G165" s="960"/>
      <c r="H165" s="754"/>
      <c r="I165" s="265"/>
      <c r="J165" s="193">
        <v>338.46</v>
      </c>
      <c r="K165" s="71">
        <v>20.95</v>
      </c>
      <c r="L165" s="53"/>
      <c r="M165" s="6"/>
    </row>
    <row r="166" spans="1:13" ht="15">
      <c r="A166" s="237"/>
      <c r="B166" s="272"/>
      <c r="C166" s="369"/>
      <c r="D166" s="258"/>
      <c r="E166" s="72"/>
      <c r="F166" s="73"/>
      <c r="G166" s="961"/>
      <c r="H166" s="753" t="s">
        <v>342</v>
      </c>
      <c r="I166" s="265">
        <v>346.2</v>
      </c>
      <c r="J166" s="193">
        <v>7.74</v>
      </c>
      <c r="K166" s="73">
        <v>0.32</v>
      </c>
      <c r="L166" s="53"/>
      <c r="M166" s="6"/>
    </row>
    <row r="167" spans="1:13" ht="15">
      <c r="A167" s="799"/>
      <c r="B167" s="272"/>
      <c r="C167" s="369"/>
      <c r="D167" s="258"/>
      <c r="E167" s="64"/>
      <c r="F167" s="65"/>
      <c r="G167" s="959" t="s">
        <v>349</v>
      </c>
      <c r="H167" s="276"/>
      <c r="I167" s="696"/>
      <c r="J167" s="43">
        <v>1955.05</v>
      </c>
      <c r="K167" s="65">
        <v>1211.8</v>
      </c>
      <c r="L167" s="53"/>
      <c r="M167" s="6"/>
    </row>
    <row r="168" spans="1:13" ht="15">
      <c r="A168" s="799"/>
      <c r="B168" s="272"/>
      <c r="C168" s="369"/>
      <c r="D168" s="258"/>
      <c r="E168" s="64"/>
      <c r="F168" s="65"/>
      <c r="G168" s="960"/>
      <c r="H168" s="753" t="s">
        <v>370</v>
      </c>
      <c r="I168" s="265">
        <v>2073.14</v>
      </c>
      <c r="J168" s="193">
        <v>118.09</v>
      </c>
      <c r="K168" s="73">
        <v>84.69</v>
      </c>
      <c r="L168" s="53"/>
      <c r="M168" s="6"/>
    </row>
    <row r="169" spans="1:13" ht="15">
      <c r="A169" s="829"/>
      <c r="B169" s="272"/>
      <c r="C169" s="369"/>
      <c r="D169" s="258"/>
      <c r="E169" s="64"/>
      <c r="F169" s="65"/>
      <c r="G169" s="960"/>
      <c r="H169" s="276"/>
      <c r="I169" s="696"/>
      <c r="J169" s="43">
        <v>1457.58</v>
      </c>
      <c r="K169" s="65">
        <v>885.12</v>
      </c>
      <c r="L169" s="53"/>
      <c r="M169" s="6"/>
    </row>
    <row r="170" spans="1:13" ht="15">
      <c r="A170" s="829"/>
      <c r="B170" s="272"/>
      <c r="C170" s="369"/>
      <c r="D170" s="258"/>
      <c r="E170" s="64"/>
      <c r="F170" s="65"/>
      <c r="G170" s="960"/>
      <c r="H170" s="276" t="s">
        <v>432</v>
      </c>
      <c r="I170" s="265">
        <v>1520.38</v>
      </c>
      <c r="J170" s="193">
        <v>62.8</v>
      </c>
      <c r="K170" s="65">
        <v>58.67</v>
      </c>
      <c r="L170" s="53"/>
      <c r="M170" s="6"/>
    </row>
    <row r="171" spans="1:13" ht="15">
      <c r="A171" s="829"/>
      <c r="B171" s="272"/>
      <c r="C171" s="369"/>
      <c r="D171" s="258"/>
      <c r="E171" s="64"/>
      <c r="F171" s="65"/>
      <c r="G171" s="960"/>
      <c r="H171" s="754"/>
      <c r="I171" s="696"/>
      <c r="J171" s="43">
        <v>9</v>
      </c>
      <c r="K171" s="71">
        <v>5.39</v>
      </c>
      <c r="L171" s="53"/>
      <c r="M171" s="6"/>
    </row>
    <row r="172" spans="1:13" ht="15">
      <c r="A172" s="829"/>
      <c r="B172" s="272"/>
      <c r="C172" s="369"/>
      <c r="D172" s="258"/>
      <c r="E172" s="64"/>
      <c r="F172" s="65"/>
      <c r="G172" s="960"/>
      <c r="H172" s="276" t="s">
        <v>422</v>
      </c>
      <c r="I172" s="265">
        <v>10.220000000000001</v>
      </c>
      <c r="J172" s="193">
        <v>1.22</v>
      </c>
      <c r="K172" s="65">
        <v>0.6</v>
      </c>
      <c r="L172" s="53"/>
      <c r="M172" s="6"/>
    </row>
    <row r="173" spans="1:13" ht="15">
      <c r="A173" s="239"/>
      <c r="B173" s="274"/>
      <c r="C173" s="274"/>
      <c r="D173" s="259"/>
      <c r="E173" s="64"/>
      <c r="F173" s="65"/>
      <c r="G173" s="960"/>
      <c r="H173" s="754"/>
      <c r="I173" s="696"/>
      <c r="J173" s="43">
        <v>31.17</v>
      </c>
      <c r="K173" s="71">
        <v>25.8</v>
      </c>
      <c r="L173" s="53"/>
      <c r="M173" s="6"/>
    </row>
    <row r="174" spans="1:13" ht="15">
      <c r="A174" s="237"/>
      <c r="B174" s="272"/>
      <c r="C174" s="369"/>
      <c r="D174" s="258"/>
      <c r="E174" s="64"/>
      <c r="F174" s="65"/>
      <c r="G174" s="961"/>
      <c r="H174" s="276" t="s">
        <v>347</v>
      </c>
      <c r="I174" s="267">
        <v>44.5</v>
      </c>
      <c r="J174" s="193">
        <v>13.33</v>
      </c>
      <c r="K174" s="65">
        <v>13.3</v>
      </c>
      <c r="L174" s="53"/>
      <c r="M174" s="6"/>
    </row>
    <row r="175" spans="1:13" ht="15">
      <c r="A175" s="239"/>
      <c r="B175" s="274"/>
      <c r="C175" s="274"/>
      <c r="D175" s="259"/>
      <c r="E175" s="70"/>
      <c r="F175" s="71"/>
      <c r="G175" s="959" t="s">
        <v>350</v>
      </c>
      <c r="H175" s="754"/>
      <c r="I175" s="265"/>
      <c r="J175" s="43">
        <v>550.25</v>
      </c>
      <c r="K175" s="71">
        <v>515.79999999999995</v>
      </c>
      <c r="L175" s="53"/>
      <c r="M175" s="6"/>
    </row>
    <row r="176" spans="1:13" ht="15">
      <c r="A176" s="787"/>
      <c r="B176" s="272"/>
      <c r="C176" s="369"/>
      <c r="D176" s="258"/>
      <c r="E176" s="64"/>
      <c r="F176" s="65"/>
      <c r="G176" s="961"/>
      <c r="H176" s="276" t="s">
        <v>347</v>
      </c>
      <c r="I176" s="267">
        <v>581.23</v>
      </c>
      <c r="J176" s="44">
        <v>30.98</v>
      </c>
      <c r="K176" s="65">
        <v>0</v>
      </c>
      <c r="L176" s="53"/>
      <c r="M176" s="6"/>
    </row>
    <row r="177" spans="1:13" ht="15">
      <c r="A177" s="799"/>
      <c r="B177" s="272"/>
      <c r="C177" s="369"/>
      <c r="D177" s="258"/>
      <c r="E177" s="64"/>
      <c r="F177" s="65"/>
      <c r="G177" s="959" t="s">
        <v>357</v>
      </c>
      <c r="H177" s="754"/>
      <c r="I177" s="265"/>
      <c r="J177" s="193">
        <v>2359.9699999999998</v>
      </c>
      <c r="K177" s="71">
        <v>2359.9699999999998</v>
      </c>
      <c r="L177" s="53"/>
      <c r="M177" s="6"/>
    </row>
    <row r="178" spans="1:13" ht="15">
      <c r="A178" s="799"/>
      <c r="B178" s="272"/>
      <c r="C178" s="369"/>
      <c r="D178" s="258"/>
      <c r="E178" s="64"/>
      <c r="F178" s="65"/>
      <c r="G178" s="960"/>
      <c r="H178" s="276" t="s">
        <v>370</v>
      </c>
      <c r="I178" s="265">
        <v>2558.9699999999998</v>
      </c>
      <c r="J178" s="193">
        <v>199</v>
      </c>
      <c r="K178" s="65">
        <v>199</v>
      </c>
      <c r="L178" s="53"/>
      <c r="M178" s="6"/>
    </row>
    <row r="179" spans="1:13" ht="15">
      <c r="A179" s="237"/>
      <c r="B179" s="274"/>
      <c r="C179" s="274"/>
      <c r="D179" s="259"/>
      <c r="E179" s="70"/>
      <c r="F179" s="71"/>
      <c r="G179" s="960"/>
      <c r="H179" s="754"/>
      <c r="I179" s="696"/>
      <c r="J179" s="43">
        <v>442.14</v>
      </c>
      <c r="K179" s="71">
        <v>442.1</v>
      </c>
      <c r="L179" s="53"/>
      <c r="M179" s="6"/>
    </row>
    <row r="180" spans="1:13" ht="15">
      <c r="A180" s="237"/>
      <c r="B180" s="272"/>
      <c r="C180" s="369"/>
      <c r="D180" s="258"/>
      <c r="E180" s="64"/>
      <c r="F180" s="73"/>
      <c r="G180" s="961"/>
      <c r="H180" s="276" t="s">
        <v>356</v>
      </c>
      <c r="I180" s="265">
        <v>484.12</v>
      </c>
      <c r="J180" s="44">
        <v>41.98</v>
      </c>
      <c r="K180" s="65">
        <v>41.98</v>
      </c>
      <c r="L180" s="53"/>
      <c r="M180" s="6"/>
    </row>
    <row r="181" spans="1:13" ht="15">
      <c r="A181" s="792"/>
      <c r="B181" s="274"/>
      <c r="C181" s="274"/>
      <c r="D181" s="259"/>
      <c r="E181" s="70"/>
      <c r="F181" s="65"/>
      <c r="G181" s="959" t="s">
        <v>456</v>
      </c>
      <c r="H181" s="754"/>
      <c r="I181" s="696"/>
      <c r="J181" s="193">
        <v>1496.55</v>
      </c>
      <c r="K181" s="71">
        <v>1496.55</v>
      </c>
      <c r="L181" s="53"/>
      <c r="M181" s="6"/>
    </row>
    <row r="182" spans="1:13" ht="15">
      <c r="A182" s="237"/>
      <c r="B182" s="272"/>
      <c r="C182" s="369"/>
      <c r="D182" s="257"/>
      <c r="E182" s="72"/>
      <c r="F182" s="73"/>
      <c r="G182" s="961"/>
      <c r="H182" s="276" t="s">
        <v>356</v>
      </c>
      <c r="I182" s="265">
        <v>1512.55</v>
      </c>
      <c r="J182" s="44">
        <v>16</v>
      </c>
      <c r="K182" s="73">
        <v>16</v>
      </c>
      <c r="L182" s="53"/>
      <c r="M182" s="6"/>
    </row>
    <row r="183" spans="1:13" ht="15">
      <c r="A183" s="792"/>
      <c r="B183" s="274"/>
      <c r="C183" s="274"/>
      <c r="D183" s="258"/>
      <c r="E183" s="64"/>
      <c r="F183" s="65"/>
      <c r="G183" s="959" t="s">
        <v>358</v>
      </c>
      <c r="H183" s="754"/>
      <c r="I183" s="696"/>
      <c r="J183" s="193">
        <v>266.14999999999998</v>
      </c>
      <c r="K183" s="65">
        <v>266.14999999999998</v>
      </c>
      <c r="L183" s="53"/>
      <c r="M183" s="6"/>
    </row>
    <row r="184" spans="1:13" ht="15">
      <c r="A184" s="794"/>
      <c r="B184" s="273"/>
      <c r="C184" s="273"/>
      <c r="D184" s="257"/>
      <c r="E184" s="72"/>
      <c r="F184" s="73"/>
      <c r="G184" s="961"/>
      <c r="H184" s="753" t="s">
        <v>356</v>
      </c>
      <c r="I184" s="267">
        <v>268.14999999999998</v>
      </c>
      <c r="J184" s="193">
        <v>2</v>
      </c>
      <c r="K184" s="73">
        <v>1.89</v>
      </c>
      <c r="L184" s="53"/>
      <c r="M184" s="6"/>
    </row>
    <row r="185" spans="1:13" ht="15">
      <c r="A185" s="799"/>
      <c r="B185" s="272"/>
      <c r="C185" s="369"/>
      <c r="D185" s="258"/>
      <c r="E185" s="64"/>
      <c r="F185" s="65"/>
      <c r="G185" s="959" t="s">
        <v>377</v>
      </c>
      <c r="H185" s="276"/>
      <c r="I185" s="265"/>
      <c r="J185" s="43">
        <v>95.31</v>
      </c>
      <c r="K185" s="65">
        <v>49.56</v>
      </c>
      <c r="L185" s="53"/>
      <c r="M185" s="6"/>
    </row>
    <row r="186" spans="1:13" ht="15">
      <c r="A186" s="800"/>
      <c r="B186" s="272"/>
      <c r="C186" s="369"/>
      <c r="D186" s="257"/>
      <c r="E186" s="72"/>
      <c r="F186" s="73"/>
      <c r="G186" s="960"/>
      <c r="H186" s="753" t="s">
        <v>375</v>
      </c>
      <c r="I186" s="265">
        <v>117.48</v>
      </c>
      <c r="J186" s="193">
        <v>22.17</v>
      </c>
      <c r="K186" s="73">
        <v>0.38</v>
      </c>
      <c r="L186" s="53"/>
      <c r="M186" s="6"/>
    </row>
    <row r="187" spans="1:13" ht="15">
      <c r="A187" s="237"/>
      <c r="B187" s="272"/>
      <c r="C187" s="369"/>
      <c r="D187" s="258"/>
      <c r="E187" s="64"/>
      <c r="F187" s="65"/>
      <c r="G187" s="960"/>
      <c r="H187" s="276"/>
      <c r="I187" s="696"/>
      <c r="J187" s="43">
        <v>615.59</v>
      </c>
      <c r="K187" s="65">
        <v>615.59</v>
      </c>
      <c r="L187" s="53"/>
      <c r="M187" s="6"/>
    </row>
    <row r="188" spans="1:13" ht="15">
      <c r="A188" s="237"/>
      <c r="B188" s="272"/>
      <c r="C188" s="369"/>
      <c r="D188" s="258"/>
      <c r="E188" s="64"/>
      <c r="F188" s="65"/>
      <c r="G188" s="961"/>
      <c r="H188" s="276" t="s">
        <v>370</v>
      </c>
      <c r="I188" s="267">
        <v>669.39</v>
      </c>
      <c r="J188" s="44">
        <v>53.8</v>
      </c>
      <c r="K188" s="65">
        <v>53.8</v>
      </c>
      <c r="L188" s="53"/>
      <c r="M188" s="6"/>
    </row>
    <row r="189" spans="1:13" ht="15">
      <c r="A189" s="799"/>
      <c r="B189" s="272"/>
      <c r="C189" s="369"/>
      <c r="D189" s="258"/>
      <c r="E189" s="64"/>
      <c r="F189" s="65"/>
      <c r="G189" s="959" t="s">
        <v>372</v>
      </c>
      <c r="H189" s="754"/>
      <c r="I189" s="265"/>
      <c r="J189" s="193">
        <v>11.16</v>
      </c>
      <c r="K189" s="71">
        <v>11.16</v>
      </c>
      <c r="L189" s="53"/>
      <c r="M189" s="6"/>
    </row>
    <row r="190" spans="1:13" ht="15">
      <c r="A190" s="799"/>
      <c r="B190" s="272"/>
      <c r="C190" s="369"/>
      <c r="D190" s="258"/>
      <c r="E190" s="64"/>
      <c r="F190" s="65"/>
      <c r="G190" s="960"/>
      <c r="H190" s="276" t="s">
        <v>375</v>
      </c>
      <c r="I190" s="267">
        <v>11.16</v>
      </c>
      <c r="J190" s="193">
        <v>0</v>
      </c>
      <c r="K190" s="65">
        <v>0</v>
      </c>
      <c r="L190" s="53"/>
      <c r="M190" s="6"/>
    </row>
    <row r="191" spans="1:13" ht="15">
      <c r="A191" s="798"/>
      <c r="B191" s="272"/>
      <c r="C191" s="369"/>
      <c r="D191" s="259"/>
      <c r="E191" s="70"/>
      <c r="F191" s="71"/>
      <c r="G191" s="960"/>
      <c r="H191" s="754"/>
      <c r="I191" s="265"/>
      <c r="J191" s="43">
        <v>915.34</v>
      </c>
      <c r="K191" s="71">
        <v>853.6</v>
      </c>
      <c r="L191" s="53"/>
      <c r="M191" s="6"/>
    </row>
    <row r="192" spans="1:13" ht="15">
      <c r="A192" s="237"/>
      <c r="B192" s="272"/>
      <c r="C192" s="369"/>
      <c r="D192" s="258"/>
      <c r="E192" s="64"/>
      <c r="F192" s="65"/>
      <c r="G192" s="961"/>
      <c r="H192" s="276" t="s">
        <v>370</v>
      </c>
      <c r="I192" s="265">
        <v>964.14</v>
      </c>
      <c r="J192" s="193">
        <v>48.8</v>
      </c>
      <c r="K192" s="65">
        <v>36.9</v>
      </c>
      <c r="L192" s="53"/>
      <c r="M192" s="6"/>
    </row>
    <row r="193" spans="1:13" ht="15">
      <c r="A193" s="239" t="s">
        <v>133</v>
      </c>
      <c r="B193" s="274"/>
      <c r="C193" s="371"/>
      <c r="D193" s="259"/>
      <c r="E193" s="70"/>
      <c r="F193" s="71"/>
      <c r="G193" s="959" t="s">
        <v>376</v>
      </c>
      <c r="H193" s="278"/>
      <c r="I193" s="49"/>
      <c r="J193" s="622">
        <v>26.07</v>
      </c>
      <c r="K193" s="71">
        <v>26.07</v>
      </c>
      <c r="L193" s="5"/>
      <c r="M193" s="5"/>
    </row>
    <row r="194" spans="1:13" ht="15">
      <c r="A194" s="799"/>
      <c r="B194" s="272"/>
      <c r="C194" s="273"/>
      <c r="D194" s="257"/>
      <c r="E194" s="72"/>
      <c r="F194" s="65"/>
      <c r="G194" s="961"/>
      <c r="H194" s="276" t="s">
        <v>375</v>
      </c>
      <c r="I194" s="265">
        <v>32.92</v>
      </c>
      <c r="J194" s="193">
        <v>6.85</v>
      </c>
      <c r="K194" s="65">
        <v>6.85</v>
      </c>
      <c r="L194" s="5"/>
      <c r="M194" s="5"/>
    </row>
    <row r="195" spans="1:13" ht="15">
      <c r="A195" s="798"/>
      <c r="B195" s="274"/>
      <c r="C195" s="369"/>
      <c r="D195" s="258"/>
      <c r="E195" s="64"/>
      <c r="F195" s="71"/>
      <c r="G195" s="959" t="s">
        <v>378</v>
      </c>
      <c r="H195" s="754"/>
      <c r="I195" s="49"/>
      <c r="J195" s="43">
        <v>541.59</v>
      </c>
      <c r="K195" s="71">
        <v>384.54</v>
      </c>
      <c r="L195" s="5"/>
      <c r="M195" s="5"/>
    </row>
    <row r="196" spans="1:13" ht="15">
      <c r="A196" s="799"/>
      <c r="B196" s="272"/>
      <c r="C196" s="369"/>
      <c r="D196" s="258"/>
      <c r="E196" s="64"/>
      <c r="F196" s="73"/>
      <c r="G196" s="961"/>
      <c r="H196" s="753" t="s">
        <v>375</v>
      </c>
      <c r="I196" s="265">
        <v>599.53</v>
      </c>
      <c r="J196" s="193">
        <v>57.94</v>
      </c>
      <c r="K196" s="65">
        <v>33.49</v>
      </c>
      <c r="L196" s="5"/>
      <c r="M196" s="5"/>
    </row>
    <row r="197" spans="1:13" ht="15">
      <c r="A197" s="798"/>
      <c r="B197" s="274"/>
      <c r="C197" s="274"/>
      <c r="D197" s="259"/>
      <c r="E197" s="70"/>
      <c r="F197" s="65"/>
      <c r="G197" s="959" t="s">
        <v>457</v>
      </c>
      <c r="H197" s="276"/>
      <c r="I197" s="49"/>
      <c r="J197" s="43">
        <v>201.67</v>
      </c>
      <c r="K197" s="71">
        <v>171.1</v>
      </c>
      <c r="L197" s="5"/>
      <c r="M197" s="5"/>
    </row>
    <row r="198" spans="1:13" ht="15">
      <c r="A198" s="799"/>
      <c r="B198" s="273"/>
      <c r="C198" s="273"/>
      <c r="D198" s="257"/>
      <c r="E198" s="64"/>
      <c r="F198" s="65"/>
      <c r="G198" s="961"/>
      <c r="H198" s="276" t="s">
        <v>375</v>
      </c>
      <c r="I198" s="265">
        <v>233.17</v>
      </c>
      <c r="J198" s="193">
        <v>31.5</v>
      </c>
      <c r="K198" s="65">
        <v>28.55</v>
      </c>
      <c r="L198" s="5"/>
      <c r="M198" s="5"/>
    </row>
    <row r="199" spans="1:13" ht="15">
      <c r="A199" s="798"/>
      <c r="B199" s="272"/>
      <c r="C199" s="369"/>
      <c r="D199" s="258"/>
      <c r="E199" s="70"/>
      <c r="F199" s="71"/>
      <c r="G199" s="959" t="s">
        <v>379</v>
      </c>
      <c r="H199" s="754"/>
      <c r="I199" s="49"/>
      <c r="J199" s="43">
        <v>1253.1199999999999</v>
      </c>
      <c r="K199" s="71">
        <v>1245.96</v>
      </c>
      <c r="L199" s="5"/>
      <c r="M199" s="5"/>
    </row>
    <row r="200" spans="1:13" ht="15">
      <c r="A200" s="799"/>
      <c r="B200" s="273"/>
      <c r="C200" s="369"/>
      <c r="D200" s="258"/>
      <c r="E200" s="72"/>
      <c r="F200" s="73"/>
      <c r="G200" s="961"/>
      <c r="H200" s="276" t="s">
        <v>375</v>
      </c>
      <c r="I200" s="267">
        <v>1275.57</v>
      </c>
      <c r="J200" s="193">
        <v>22.45</v>
      </c>
      <c r="K200" s="73">
        <v>19.920000000000002</v>
      </c>
      <c r="L200" s="5"/>
      <c r="M200" s="5"/>
    </row>
    <row r="201" spans="1:13" ht="15">
      <c r="A201" s="798"/>
      <c r="B201" s="272"/>
      <c r="C201" s="274"/>
      <c r="D201" s="259"/>
      <c r="E201" s="64"/>
      <c r="F201" s="65"/>
      <c r="G201" s="959" t="s">
        <v>380</v>
      </c>
      <c r="H201" s="754"/>
      <c r="I201" s="8"/>
      <c r="J201" s="43">
        <v>109.4</v>
      </c>
      <c r="K201" s="65">
        <v>109.4</v>
      </c>
      <c r="L201" s="5"/>
      <c r="M201" s="5"/>
    </row>
    <row r="202" spans="1:13" ht="15">
      <c r="A202" s="800"/>
      <c r="B202" s="272"/>
      <c r="C202" s="369"/>
      <c r="D202" s="258"/>
      <c r="E202" s="64"/>
      <c r="F202" s="73"/>
      <c r="G202" s="961"/>
      <c r="H202" s="276" t="s">
        <v>375</v>
      </c>
      <c r="I202" s="265">
        <v>127.88</v>
      </c>
      <c r="J202" s="193">
        <v>18.48</v>
      </c>
      <c r="K202" s="73">
        <v>18.48</v>
      </c>
      <c r="L202" s="5"/>
      <c r="M202" s="5"/>
    </row>
    <row r="203" spans="1:13" ht="15">
      <c r="A203" s="799"/>
      <c r="B203" s="274"/>
      <c r="C203" s="274"/>
      <c r="D203" s="259"/>
      <c r="E203" s="70"/>
      <c r="F203" s="65"/>
      <c r="G203" s="959" t="s">
        <v>381</v>
      </c>
      <c r="H203" s="754"/>
      <c r="I203" s="49"/>
      <c r="J203" s="43">
        <v>14.61</v>
      </c>
      <c r="K203" s="65">
        <v>14.61</v>
      </c>
      <c r="L203" s="5"/>
      <c r="M203" s="5"/>
    </row>
    <row r="204" spans="1:13" ht="15">
      <c r="A204" s="799"/>
      <c r="B204" s="272"/>
      <c r="C204" s="273"/>
      <c r="D204" s="258"/>
      <c r="E204" s="64"/>
      <c r="F204" s="73"/>
      <c r="G204" s="961"/>
      <c r="H204" s="276" t="s">
        <v>375</v>
      </c>
      <c r="I204" s="267">
        <v>14.61</v>
      </c>
      <c r="J204" s="193">
        <v>0</v>
      </c>
      <c r="K204" s="65">
        <v>0</v>
      </c>
      <c r="L204" s="5"/>
      <c r="M204" s="5"/>
    </row>
    <row r="205" spans="1:13" ht="15">
      <c r="A205" s="798"/>
      <c r="B205" s="274"/>
      <c r="C205" s="369"/>
      <c r="D205" s="259"/>
      <c r="E205" s="70"/>
      <c r="F205" s="65"/>
      <c r="G205" s="959" t="s">
        <v>382</v>
      </c>
      <c r="H205" s="754"/>
      <c r="I205" s="8"/>
      <c r="J205" s="43">
        <v>122.34</v>
      </c>
      <c r="K205" s="71">
        <v>122.34</v>
      </c>
      <c r="L205" s="5"/>
      <c r="M205" s="5"/>
    </row>
    <row r="206" spans="1:13" ht="15">
      <c r="A206" s="799"/>
      <c r="B206" s="272"/>
      <c r="C206" s="369"/>
      <c r="D206" s="258"/>
      <c r="E206" s="64"/>
      <c r="F206" s="65"/>
      <c r="G206" s="961"/>
      <c r="H206" s="276" t="s">
        <v>375</v>
      </c>
      <c r="I206" s="267">
        <v>122.34</v>
      </c>
      <c r="J206" s="193">
        <v>0</v>
      </c>
      <c r="K206" s="73">
        <v>0</v>
      </c>
      <c r="L206" s="5"/>
      <c r="M206" s="5"/>
    </row>
    <row r="207" spans="1:13" ht="15">
      <c r="A207" s="829"/>
      <c r="B207" s="272"/>
      <c r="C207" s="369"/>
      <c r="D207" s="258"/>
      <c r="E207" s="64"/>
      <c r="F207" s="65"/>
      <c r="G207" s="959" t="s">
        <v>394</v>
      </c>
      <c r="H207" s="754"/>
      <c r="I207" s="265"/>
      <c r="J207" s="43">
        <v>2723.39</v>
      </c>
      <c r="K207" s="71">
        <v>2713.49</v>
      </c>
      <c r="L207" s="5"/>
      <c r="M207" s="5"/>
    </row>
    <row r="208" spans="1:13" ht="15">
      <c r="A208" s="829"/>
      <c r="B208" s="272"/>
      <c r="C208" s="369"/>
      <c r="D208" s="258"/>
      <c r="E208" s="64"/>
      <c r="F208" s="65"/>
      <c r="G208" s="960"/>
      <c r="H208" s="276" t="s">
        <v>423</v>
      </c>
      <c r="I208" s="265">
        <v>2784.3</v>
      </c>
      <c r="J208" s="193">
        <v>60.91</v>
      </c>
      <c r="K208" s="65">
        <v>60.61</v>
      </c>
      <c r="L208" s="5"/>
      <c r="M208" s="5"/>
    </row>
    <row r="209" spans="1:13" ht="15">
      <c r="A209" s="799"/>
      <c r="B209" s="272"/>
      <c r="C209" s="369"/>
      <c r="D209" s="258"/>
      <c r="E209" s="64"/>
      <c r="F209" s="65"/>
      <c r="G209" s="960"/>
      <c r="H209" s="754"/>
      <c r="I209" s="49"/>
      <c r="J209" s="43">
        <v>3450.76</v>
      </c>
      <c r="K209" s="71">
        <v>3349.27</v>
      </c>
      <c r="L209" s="5"/>
      <c r="M209" s="5"/>
    </row>
    <row r="210" spans="1:13" ht="15">
      <c r="A210" s="799"/>
      <c r="B210" s="272"/>
      <c r="C210" s="369"/>
      <c r="D210" s="258"/>
      <c r="E210" s="64"/>
      <c r="F210" s="65"/>
      <c r="G210" s="961"/>
      <c r="H210" s="753" t="s">
        <v>393</v>
      </c>
      <c r="I210" s="267">
        <v>3681.1</v>
      </c>
      <c r="J210" s="44">
        <v>230.34</v>
      </c>
      <c r="K210" s="73">
        <v>111.59</v>
      </c>
      <c r="L210" s="5"/>
      <c r="M210" s="5"/>
    </row>
    <row r="211" spans="1:13" ht="15">
      <c r="A211" s="829"/>
      <c r="B211" s="272"/>
      <c r="C211" s="369"/>
      <c r="D211" s="258"/>
      <c r="E211" s="64"/>
      <c r="F211" s="65"/>
      <c r="G211" s="959" t="s">
        <v>395</v>
      </c>
      <c r="H211" s="276"/>
      <c r="I211" s="265"/>
      <c r="J211" s="43">
        <v>99.71</v>
      </c>
      <c r="K211" s="65">
        <v>0</v>
      </c>
      <c r="L211" s="5"/>
      <c r="M211" s="5"/>
    </row>
    <row r="212" spans="1:13" ht="15">
      <c r="A212" s="799"/>
      <c r="B212" s="272"/>
      <c r="C212" s="369"/>
      <c r="D212" s="258"/>
      <c r="E212" s="64"/>
      <c r="F212" s="65"/>
      <c r="G212" s="961"/>
      <c r="H212" s="753" t="s">
        <v>393</v>
      </c>
      <c r="I212" s="265">
        <v>100.05</v>
      </c>
      <c r="J212" s="42">
        <v>0.34</v>
      </c>
      <c r="K212" s="73">
        <v>0</v>
      </c>
      <c r="L212" s="5"/>
      <c r="M212" s="5"/>
    </row>
    <row r="213" spans="1:13" ht="15">
      <c r="A213" s="829"/>
      <c r="B213" s="272"/>
      <c r="C213" s="369"/>
      <c r="D213" s="258"/>
      <c r="E213" s="64"/>
      <c r="F213" s="65"/>
      <c r="G213" s="959" t="s">
        <v>458</v>
      </c>
      <c r="I213" s="851"/>
      <c r="J213" s="855">
        <v>3694.42</v>
      </c>
      <c r="K213" s="855">
        <v>474.54</v>
      </c>
      <c r="L213" s="852"/>
      <c r="M213" s="5"/>
    </row>
    <row r="214" spans="1:13" ht="15">
      <c r="A214" s="829"/>
      <c r="B214" s="272"/>
      <c r="C214" s="369"/>
      <c r="D214" s="258"/>
      <c r="E214" s="64"/>
      <c r="F214" s="65"/>
      <c r="G214" s="961"/>
      <c r="H214" s="854" t="s">
        <v>410</v>
      </c>
      <c r="I214" s="689">
        <v>3960.39</v>
      </c>
      <c r="J214" s="856">
        <v>265.97000000000003</v>
      </c>
      <c r="K214" s="856">
        <v>57.37</v>
      </c>
      <c r="L214" s="852"/>
      <c r="M214" s="5"/>
    </row>
    <row r="215" spans="1:13" ht="15">
      <c r="A215" s="829"/>
      <c r="B215" s="272"/>
      <c r="C215" s="369"/>
      <c r="D215" s="258"/>
      <c r="E215" s="64"/>
      <c r="F215" s="65"/>
      <c r="G215" s="959" t="s">
        <v>411</v>
      </c>
      <c r="H215" s="754"/>
      <c r="I215" s="8"/>
      <c r="J215" s="43">
        <v>625.52</v>
      </c>
      <c r="K215" s="71">
        <v>625.52</v>
      </c>
      <c r="L215" s="5"/>
      <c r="M215" s="5"/>
    </row>
    <row r="216" spans="1:13" ht="15">
      <c r="A216" s="829"/>
      <c r="B216" s="272"/>
      <c r="C216" s="369"/>
      <c r="D216" s="258"/>
      <c r="E216" s="64"/>
      <c r="F216" s="65"/>
      <c r="G216" s="961"/>
      <c r="H216" s="276" t="s">
        <v>410</v>
      </c>
      <c r="I216" s="265">
        <v>751.15</v>
      </c>
      <c r="J216" s="193">
        <v>125.63</v>
      </c>
      <c r="K216" s="65">
        <v>125.63</v>
      </c>
      <c r="L216" s="5"/>
      <c r="M216" s="5"/>
    </row>
    <row r="217" spans="1:13" ht="15">
      <c r="A217" s="829"/>
      <c r="B217" s="272"/>
      <c r="C217" s="369"/>
      <c r="D217" s="258"/>
      <c r="E217" s="64"/>
      <c r="F217" s="65"/>
      <c r="G217" s="959" t="s">
        <v>424</v>
      </c>
      <c r="H217" s="754"/>
      <c r="I217" s="49"/>
      <c r="J217" s="43">
        <v>5239.8599999999997</v>
      </c>
      <c r="K217" s="71">
        <v>4006.58</v>
      </c>
      <c r="L217" s="5"/>
      <c r="M217" s="5"/>
    </row>
    <row r="218" spans="1:13" ht="15">
      <c r="A218" s="829"/>
      <c r="B218" s="272"/>
      <c r="C218" s="369"/>
      <c r="D218" s="258"/>
      <c r="E218" s="64"/>
      <c r="F218" s="65"/>
      <c r="G218" s="961"/>
      <c r="H218" s="276" t="s">
        <v>423</v>
      </c>
      <c r="I218" s="265">
        <v>5351.6</v>
      </c>
      <c r="J218" s="193">
        <v>111.74</v>
      </c>
      <c r="K218" s="65">
        <v>80.8</v>
      </c>
      <c r="L218" s="5"/>
      <c r="M218" s="5"/>
    </row>
    <row r="219" spans="1:13" ht="15">
      <c r="A219" s="829"/>
      <c r="B219" s="272"/>
      <c r="C219" s="369"/>
      <c r="D219" s="258"/>
      <c r="E219" s="64"/>
      <c r="F219" s="65"/>
      <c r="G219" s="959" t="s">
        <v>425</v>
      </c>
      <c r="H219" s="754"/>
      <c r="I219" s="49"/>
      <c r="J219" s="43">
        <v>1918.8</v>
      </c>
      <c r="K219" s="71">
        <v>1875.4</v>
      </c>
      <c r="L219" s="5"/>
      <c r="M219" s="5"/>
    </row>
    <row r="220" spans="1:13" ht="15">
      <c r="A220" s="829"/>
      <c r="B220" s="272"/>
      <c r="C220" s="369"/>
      <c r="D220" s="258"/>
      <c r="E220" s="64"/>
      <c r="F220" s="65"/>
      <c r="G220" s="961"/>
      <c r="H220" s="276" t="s">
        <v>423</v>
      </c>
      <c r="I220" s="265">
        <v>1991.02</v>
      </c>
      <c r="J220" s="193">
        <v>72.22</v>
      </c>
      <c r="K220" s="73">
        <v>72.22</v>
      </c>
      <c r="L220" s="5"/>
      <c r="M220" s="5"/>
    </row>
    <row r="221" spans="1:13" ht="15">
      <c r="A221" s="829"/>
      <c r="B221" s="272"/>
      <c r="C221" s="369"/>
      <c r="D221" s="258"/>
      <c r="E221" s="64"/>
      <c r="F221" s="65"/>
      <c r="G221" s="959" t="s">
        <v>438</v>
      </c>
      <c r="H221" s="754"/>
      <c r="I221" s="49"/>
      <c r="J221" s="43">
        <v>5795.04</v>
      </c>
      <c r="K221" s="65">
        <v>3715.75</v>
      </c>
      <c r="L221" s="5"/>
      <c r="M221" s="5"/>
    </row>
    <row r="222" spans="1:13" ht="15">
      <c r="A222" s="829"/>
      <c r="B222" s="272"/>
      <c r="C222" s="369"/>
      <c r="D222" s="258"/>
      <c r="E222" s="64"/>
      <c r="F222" s="65"/>
      <c r="G222" s="961"/>
      <c r="H222" s="753" t="s">
        <v>436</v>
      </c>
      <c r="I222" s="267">
        <v>5982.29</v>
      </c>
      <c r="J222" s="44">
        <v>187.25</v>
      </c>
      <c r="K222" s="73">
        <v>84.9</v>
      </c>
      <c r="L222" s="5"/>
      <c r="M222" s="5"/>
    </row>
    <row r="223" spans="1:13" ht="15">
      <c r="A223" s="859"/>
      <c r="B223" s="272"/>
      <c r="C223" s="369"/>
      <c r="D223" s="258"/>
      <c r="E223" s="64"/>
      <c r="F223" s="65"/>
      <c r="G223" s="959" t="s">
        <v>459</v>
      </c>
      <c r="H223" s="276"/>
      <c r="I223" s="265"/>
      <c r="J223" s="193">
        <v>4.7300000000000004</v>
      </c>
      <c r="K223" s="65">
        <v>0</v>
      </c>
      <c r="L223" s="5"/>
      <c r="M223" s="5"/>
    </row>
    <row r="224" spans="1:13" ht="15">
      <c r="A224" s="859"/>
      <c r="B224" s="272"/>
      <c r="C224" s="369"/>
      <c r="D224" s="258"/>
      <c r="E224" s="64"/>
      <c r="F224" s="65"/>
      <c r="G224" s="961"/>
      <c r="H224" s="276" t="s">
        <v>302</v>
      </c>
      <c r="I224" s="265">
        <v>4.7300000000000004</v>
      </c>
      <c r="J224" s="193">
        <v>0</v>
      </c>
      <c r="K224" s="65"/>
      <c r="L224" s="5"/>
      <c r="M224" s="5"/>
    </row>
    <row r="225" spans="1:13" ht="15">
      <c r="A225" s="831"/>
      <c r="B225" s="272"/>
      <c r="C225" s="369"/>
      <c r="D225" s="258"/>
      <c r="E225" s="64"/>
      <c r="F225" s="65"/>
      <c r="G225" s="959" t="s">
        <v>439</v>
      </c>
      <c r="H225" s="754"/>
      <c r="I225" s="696"/>
      <c r="J225" s="43">
        <v>1281.67</v>
      </c>
      <c r="K225" s="71">
        <v>853.18</v>
      </c>
      <c r="L225" s="5"/>
      <c r="M225" s="5"/>
    </row>
    <row r="226" spans="1:13" ht="15.75" thickBot="1">
      <c r="A226" s="240"/>
      <c r="B226" s="275"/>
      <c r="C226" s="372"/>
      <c r="D226" s="264"/>
      <c r="E226" s="80"/>
      <c r="F226" s="81"/>
      <c r="G226" s="961"/>
      <c r="H226" s="282" t="s">
        <v>436</v>
      </c>
      <c r="I226" s="271">
        <v>1333.84</v>
      </c>
      <c r="J226" s="623">
        <v>52.17</v>
      </c>
      <c r="K226" s="81">
        <v>24.63</v>
      </c>
      <c r="L226" s="53"/>
      <c r="M226" s="6"/>
    </row>
    <row r="227" spans="1:13" ht="15.75" thickBot="1">
      <c r="A227" s="964" t="s">
        <v>39</v>
      </c>
      <c r="B227" s="965"/>
      <c r="C227" s="373" t="s">
        <v>219</v>
      </c>
      <c r="D227" s="301">
        <v>5</v>
      </c>
      <c r="E227" s="432">
        <f>E9+E11+E15+E17+E19+E31+E35+E37+E41</f>
        <v>49576.58</v>
      </c>
      <c r="F227" s="432">
        <f>F9+F11+F17+F19+F31+F35+F37+F41</f>
        <v>11701.59</v>
      </c>
      <c r="G227" s="962" t="s">
        <v>39</v>
      </c>
      <c r="H227" s="373" t="s">
        <v>219</v>
      </c>
      <c r="I227" s="300">
        <v>53</v>
      </c>
      <c r="J227" s="233">
        <f>J9+J11+J13+J15+J17+J19+J21+J23+J25+J27+J29+J31+J33+J35+J37+J39++J41+J43+J45+J47+J49+J51+J53+J55+J57+J59+J61+J63+J65+J67+J69+J71+J73+J75+J77+J79+J81+J83+J85+J87+J89+J91+J93+J95+J97+J99+J101+J103+J105+J107+J109+J111+J113+J115+J117+J119+J121+J123+J125+J127+J129+J131+J133+J135+J137+J139+J141+J143+J145+J147+J149+J151+J153+J155+J157+J159+J161+J163+J165+J167+J169+J171+J173+J175+J177+J179+J181+J183+J185+J187+J189+J191+J193+J195+J197+J199+J201+J203+J205+J207+J209+J211+J213+J215+J217+J219+J221+J223+J225</f>
        <v>284137.00999999983</v>
      </c>
      <c r="K227" s="380">
        <f>K9+K11+K13+K15+K17+K19+K21+K23+K25+K27+K29+K31+K33+K35+K37+K39++K41+K43+K45+K47+K49+K51+K53+K55+K57+K59+K61+K63+K65+K67+K69+K71+K73+K75+K77+K79+K81+K83+K85+K87+K89+K91+K93+K95+K97+K99+K101+K103+K105+K107+K109+K111+K113+K115+K117+K119+K121+K123+K125+K127+K129+K131+K133+K135+K137+K139+K141+K143+K145+K147+K149+K151+K153+K155+K157+K159+K161+K163+K165+K167+K169+K171+K173+K175+K177+K179+K181+K183+K185+K187+K189+K191+K193+K195+K197+K199+K201+K203+K205+K207+K209+K211+K213+K215+K217+K219+K221+K223+K225</f>
        <v>187272.30999999991</v>
      </c>
      <c r="L227" s="5"/>
      <c r="M227" s="9"/>
    </row>
    <row r="228" spans="1:13" ht="15.75" thickBot="1">
      <c r="A228" s="966"/>
      <c r="B228" s="967"/>
      <c r="C228" s="374"/>
      <c r="D228" s="433">
        <f>D10+D12+D16+D18+D20+D32+D36+D38+D42</f>
        <v>51872.700000000012</v>
      </c>
      <c r="E228" s="433">
        <f>E10+E12+E16+E18+E20+E32+E36+E38+E42</f>
        <v>2296.1200000000003</v>
      </c>
      <c r="F228" s="433">
        <f>F10+F12+F16+F18+F20+F32+F36+F38+F42</f>
        <v>391.11999999999995</v>
      </c>
      <c r="G228" s="963"/>
      <c r="H228" s="375"/>
      <c r="I228" s="234">
        <f>I10+I12+I14+I16+I18+I20+I22+I24+I26+I28+I30+I32+I34+I36+I38+I40+I42+I44+I46+I48+I50+I52+I54+I56+I58+I60+I62+I64+I66+I68+I70+I72+I74+I76+I78+I80+I82+I84+I86+I88+I90+I92+I94+I96+I98+I100+I102+I104+I106+I108+I110+I112+I114+I116+I118+I120+I122+I124+I126+I128+I130+I132+I134+I136+I138+I140+I142+I144+I146+I148+I150+I152+I154+I156+I158+I160+I162+I164+I166+I168+I170+I172+I174+I176+I178+I180+I182+I184+I186+I188+I190+I192+I194+I196+I198+I200+I202+I206+I208+I210+I212+I214+I216+I218+I220+I222+I224+I226+I204</f>
        <v>298871.27999999997</v>
      </c>
      <c r="J228" s="234">
        <f>J10+J12+J14+J16+J18+J20+J22+J24+J26+J28+J30+J32+J34+J36+J38+J40+J42+J44+J46+J48+J50+J52+J54+J56+J58+J60+J62+J64+J66+J68+J70+J72+J74+J76+J78+J80+J82+J84+J86+J88+J90+J92+J94+J96+J98+J100+J102+J104+J106+J108+J110+J112+J114+J116+J118+J120+J122+J124+J126+J128+J130+J132+J134+J136+J138+J140+J142+J144+J146+J148+J150+J152+J154+J156+J158+J160+J162+J164+J166+J168+J170+J172+J174+J176+J178+J180+J182+J184+J186+J188+J190+J192+J194+J196+J198+J200+J202+J206+J208+J210+J212+J214+J216+J218+J220+J222+J224+J226+J204</f>
        <v>14734.269999999988</v>
      </c>
      <c r="K228" s="381">
        <f>K10+K12+K14+K16+K18+K20+K22+K24+K26+K28+K30+K32+K34+K36+K38+K40+K42+K44+K46+K48+K50+K52+K54+K56+K58+K60+K62+K64+K66+K68+K70+K72+K74+K76+K78+K80+K82+K84+K86+K88+K90+K92+K94+K96+K98+K100+K102+K104+K106+K108+K110+K112+K114+K116+K118+K120+K122+K124+K126+K128+K130+K132+K134+K136+K138+K140+K142+K144+K146+K148+K150+K152+K154+K156+K158+K160+K162+K164+K166+K168+K170+K172+K174+K176+K178+K180+K182+K184+K186+K188+K190+K192+K194+K196+K198+K200+K202+K206+K208+K210+K212+K214+K216+K218+K220+K222+K224+K226+K204</f>
        <v>9663.4399999999969</v>
      </c>
      <c r="L228" s="10"/>
      <c r="M228" s="11"/>
    </row>
    <row r="229" spans="1:13">
      <c r="A229" s="12" t="s">
        <v>144</v>
      </c>
      <c r="B229" s="12"/>
      <c r="C229" s="12"/>
      <c r="D229" s="12"/>
      <c r="E229" s="45"/>
      <c r="F229" s="45"/>
      <c r="G229" s="45"/>
      <c r="H229" s="45"/>
      <c r="I229" s="50"/>
      <c r="J229" s="12"/>
      <c r="K229" s="12"/>
      <c r="L229" s="5"/>
      <c r="M229" s="5"/>
    </row>
    <row r="230" spans="1:13" ht="30.75" customHeight="1">
      <c r="A230" s="5"/>
      <c r="B230" s="953" t="s">
        <v>446</v>
      </c>
      <c r="C230" s="953"/>
      <c r="D230" s="953"/>
      <c r="E230" s="953"/>
      <c r="F230" s="953"/>
      <c r="G230" s="953"/>
      <c r="H230" s="953"/>
      <c r="I230" s="953"/>
      <c r="J230" s="7"/>
      <c r="K230" s="13"/>
      <c r="L230" s="5"/>
      <c r="M230" s="5"/>
    </row>
    <row r="231" spans="1:13">
      <c r="B231" s="620"/>
      <c r="D231" s="99"/>
      <c r="I231" s="100"/>
    </row>
    <row r="232" spans="1:13">
      <c r="B232" s="620"/>
    </row>
    <row r="233" spans="1:13">
      <c r="B233" s="620"/>
    </row>
    <row r="234" spans="1:13">
      <c r="B234" s="620"/>
    </row>
    <row r="235" spans="1:13">
      <c r="B235" s="620"/>
    </row>
    <row r="236" spans="1:13">
      <c r="B236" s="620"/>
    </row>
  </sheetData>
  <mergeCells count="74">
    <mergeCell ref="G221:G222"/>
    <mergeCell ref="G225:G226"/>
    <mergeCell ref="A47:A52"/>
    <mergeCell ref="G63:G70"/>
    <mergeCell ref="G129:G144"/>
    <mergeCell ref="G145:G146"/>
    <mergeCell ref="G123:G128"/>
    <mergeCell ref="G151:G158"/>
    <mergeCell ref="G73:G78"/>
    <mergeCell ref="G97:G100"/>
    <mergeCell ref="G109:G112"/>
    <mergeCell ref="G195:G196"/>
    <mergeCell ref="G197:G198"/>
    <mergeCell ref="G199:G200"/>
    <mergeCell ref="G201:G202"/>
    <mergeCell ref="G183:G184"/>
    <mergeCell ref="G71:G72"/>
    <mergeCell ref="G113:G118"/>
    <mergeCell ref="G119:G122"/>
    <mergeCell ref="G57:G62"/>
    <mergeCell ref="G79:G80"/>
    <mergeCell ref="G81:G82"/>
    <mergeCell ref="G93:G96"/>
    <mergeCell ref="G83:G86"/>
    <mergeCell ref="A4:A8"/>
    <mergeCell ref="B4:B8"/>
    <mergeCell ref="G15:G30"/>
    <mergeCell ref="G47:G52"/>
    <mergeCell ref="A9:A14"/>
    <mergeCell ref="B9:B14"/>
    <mergeCell ref="G9:G14"/>
    <mergeCell ref="G35:G40"/>
    <mergeCell ref="G43:G46"/>
    <mergeCell ref="B15:B30"/>
    <mergeCell ref="A15:A30"/>
    <mergeCell ref="A31:A34"/>
    <mergeCell ref="B35:B40"/>
    <mergeCell ref="G31:G34"/>
    <mergeCell ref="G41:G42"/>
    <mergeCell ref="I4:K4"/>
    <mergeCell ref="D5:E5"/>
    <mergeCell ref="I5:J5"/>
    <mergeCell ref="I6:I7"/>
    <mergeCell ref="G4:G8"/>
    <mergeCell ref="D4:F4"/>
    <mergeCell ref="D6:D7"/>
    <mergeCell ref="G207:G210"/>
    <mergeCell ref="G147:G150"/>
    <mergeCell ref="G159:G162"/>
    <mergeCell ref="G163:G166"/>
    <mergeCell ref="G205:G206"/>
    <mergeCell ref="G189:G192"/>
    <mergeCell ref="G203:G204"/>
    <mergeCell ref="G193:G194"/>
    <mergeCell ref="G185:G188"/>
    <mergeCell ref="G175:G176"/>
    <mergeCell ref="G177:G180"/>
    <mergeCell ref="G167:G174"/>
    <mergeCell ref="B230:I230"/>
    <mergeCell ref="A41:A44"/>
    <mergeCell ref="B41:B44"/>
    <mergeCell ref="G53:G56"/>
    <mergeCell ref="G105:G108"/>
    <mergeCell ref="G223:G224"/>
    <mergeCell ref="G219:G220"/>
    <mergeCell ref="G217:G218"/>
    <mergeCell ref="G211:G212"/>
    <mergeCell ref="G213:G214"/>
    <mergeCell ref="G215:G216"/>
    <mergeCell ref="G227:G228"/>
    <mergeCell ref="A227:B228"/>
    <mergeCell ref="G101:G104"/>
    <mergeCell ref="G87:G92"/>
    <mergeCell ref="G181:G182"/>
  </mergeCells>
  <phoneticPr fontId="8" type="noConversion"/>
  <printOptions horizontalCentered="1"/>
  <pageMargins left="0.78740157480314965" right="0.78740157480314965" top="0.62992125984251968" bottom="0.78740157480314965" header="0.31496062992125984" footer="0.51181102362204722"/>
  <pageSetup paperSize="9" scale="42" fitToHeight="0" orientation="portrait" r:id="rId1"/>
  <headerFooter alignWithMargins="0">
    <oddHeader>&amp;RZałącznik nr 1 – pismo ZP - 7212.1.2018</oddHeader>
    <oddFooter>&amp;C&amp;A</oddFooter>
  </headerFooter>
  <colBreaks count="1" manualBreakCount="1">
    <brk id="1" max="4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U328"/>
  <sheetViews>
    <sheetView zoomScaleNormal="100" workbookViewId="0">
      <selection activeCell="H55" sqref="H55"/>
    </sheetView>
  </sheetViews>
  <sheetFormatPr defaultRowHeight="12.75"/>
  <cols>
    <col min="1" max="1" width="5.85546875" customWidth="1"/>
    <col min="2" max="2" width="16.42578125" customWidth="1"/>
    <col min="3" max="4" width="11" bestFit="1" customWidth="1"/>
    <col min="5" max="5" width="10.85546875" bestFit="1" customWidth="1"/>
    <col min="6" max="6" width="12.140625" bestFit="1" customWidth="1"/>
    <col min="7" max="7" width="10.85546875" customWidth="1"/>
    <col min="8" max="9" width="14.140625" customWidth="1"/>
    <col min="10" max="10" width="11.5703125" bestFit="1" customWidth="1"/>
    <col min="11" max="11" width="15.5703125" customWidth="1"/>
    <col min="12" max="12" width="13.28515625" bestFit="1" customWidth="1"/>
    <col min="13" max="13" width="15" customWidth="1"/>
    <col min="14" max="14" width="13.28515625" bestFit="1" customWidth="1"/>
    <col min="15" max="15" width="15.5703125" customWidth="1"/>
    <col min="16" max="16" width="14.7109375" bestFit="1" customWidth="1"/>
    <col min="17" max="17" width="17.42578125" customWidth="1"/>
    <col min="18" max="18" width="14.140625" bestFit="1" customWidth="1"/>
  </cols>
  <sheetData>
    <row r="1" spans="1:21" s="88" customFormat="1" ht="15.75">
      <c r="A1" s="314" t="s">
        <v>60</v>
      </c>
      <c r="B1" s="315"/>
      <c r="C1" s="315"/>
      <c r="D1" s="362"/>
      <c r="E1" s="362"/>
      <c r="F1" s="362"/>
      <c r="G1" s="362"/>
      <c r="H1" s="362"/>
      <c r="I1" s="362"/>
      <c r="J1" s="315"/>
      <c r="K1" s="316"/>
      <c r="L1" s="317"/>
      <c r="M1" s="318"/>
      <c r="N1" s="319"/>
      <c r="O1" s="319"/>
      <c r="P1" s="319"/>
      <c r="Q1" s="319"/>
      <c r="R1" s="319"/>
    </row>
    <row r="2" spans="1:21" s="88" customFormat="1" ht="15.75">
      <c r="A2" s="338" t="s">
        <v>61</v>
      </c>
      <c r="B2" s="339"/>
      <c r="C2" s="339"/>
      <c r="D2" s="359"/>
      <c r="E2" s="360"/>
      <c r="F2" s="360"/>
      <c r="G2" s="361"/>
      <c r="H2" s="315"/>
      <c r="I2" s="315"/>
      <c r="J2" s="315"/>
      <c r="K2" s="316"/>
      <c r="L2" s="317"/>
      <c r="M2" s="318"/>
      <c r="N2" s="319"/>
      <c r="O2" s="319"/>
      <c r="P2" s="319"/>
      <c r="Q2" s="319"/>
      <c r="R2" s="319"/>
    </row>
    <row r="3" spans="1:21" ht="24" customHeight="1">
      <c r="A3" s="340" t="s">
        <v>125</v>
      </c>
      <c r="B3" s="341"/>
      <c r="C3" s="357"/>
      <c r="D3" s="357"/>
      <c r="E3" s="357"/>
      <c r="F3" s="357"/>
      <c r="G3" s="357"/>
      <c r="H3" s="358"/>
      <c r="I3" s="358"/>
      <c r="J3" s="15"/>
      <c r="K3" s="16"/>
      <c r="L3" s="17"/>
      <c r="M3" s="18"/>
      <c r="N3" s="19"/>
      <c r="Q3" s="54"/>
      <c r="R3" s="431" t="s">
        <v>217</v>
      </c>
      <c r="S3" s="431"/>
      <c r="T3" s="431"/>
      <c r="U3" s="431"/>
    </row>
    <row r="4" spans="1:21" s="219" customFormat="1" ht="15.75" thickBot="1">
      <c r="A4" s="501" t="s">
        <v>232</v>
      </c>
      <c r="B4" s="502"/>
      <c r="C4" s="503"/>
      <c r="D4" s="504"/>
      <c r="E4" s="504"/>
      <c r="F4" s="504"/>
      <c r="G4" s="504"/>
      <c r="H4" s="504"/>
      <c r="I4" s="504"/>
      <c r="J4" s="504"/>
      <c r="K4" s="505"/>
      <c r="L4" s="506"/>
      <c r="M4" s="507"/>
      <c r="N4" s="508"/>
      <c r="O4" s="508"/>
      <c r="P4" s="508"/>
      <c r="Q4" s="508"/>
      <c r="R4" s="508"/>
    </row>
    <row r="5" spans="1:21" ht="15" customHeight="1">
      <c r="A5" s="509"/>
      <c r="B5" s="1006" t="s">
        <v>97</v>
      </c>
      <c r="C5" s="1017" t="s">
        <v>53</v>
      </c>
      <c r="D5" s="1018"/>
      <c r="E5" s="1018"/>
      <c r="F5" s="1018"/>
      <c r="G5" s="1018"/>
      <c r="H5" s="1018"/>
      <c r="I5" s="1019"/>
      <c r="J5" s="1003" t="s">
        <v>120</v>
      </c>
      <c r="K5" s="1000"/>
      <c r="L5" s="999" t="s">
        <v>54</v>
      </c>
      <c r="M5" s="1000"/>
      <c r="N5" s="1001" t="s">
        <v>55</v>
      </c>
      <c r="O5" s="1002"/>
      <c r="P5" s="1001" t="s">
        <v>57</v>
      </c>
      <c r="Q5" s="1024"/>
      <c r="R5" s="1002"/>
    </row>
    <row r="6" spans="1:21" ht="15">
      <c r="A6" s="510"/>
      <c r="B6" s="1007"/>
      <c r="C6" s="1020"/>
      <c r="D6" s="1021"/>
      <c r="E6" s="1021"/>
      <c r="F6" s="1021"/>
      <c r="G6" s="1021"/>
      <c r="H6" s="1021"/>
      <c r="I6" s="1022"/>
      <c r="J6" s="1004" t="s">
        <v>121</v>
      </c>
      <c r="K6" s="1005"/>
      <c r="L6" s="1011"/>
      <c r="M6" s="1005"/>
      <c r="N6" s="1012" t="s">
        <v>56</v>
      </c>
      <c r="O6" s="1013"/>
      <c r="P6" s="1012"/>
      <c r="Q6" s="1023"/>
      <c r="R6" s="1013"/>
    </row>
    <row r="7" spans="1:21" ht="15">
      <c r="A7" s="510" t="s">
        <v>5</v>
      </c>
      <c r="B7" s="1007"/>
      <c r="C7" s="511" t="s">
        <v>47</v>
      </c>
      <c r="D7" s="512" t="s">
        <v>23</v>
      </c>
      <c r="E7" s="512" t="s">
        <v>48</v>
      </c>
      <c r="F7" s="513" t="s">
        <v>49</v>
      </c>
      <c r="G7" s="514" t="s">
        <v>50</v>
      </c>
      <c r="H7" s="515" t="s">
        <v>124</v>
      </c>
      <c r="I7" s="1014" t="s">
        <v>176</v>
      </c>
      <c r="J7" s="1009" t="s">
        <v>0</v>
      </c>
      <c r="K7" s="516"/>
      <c r="L7" s="1025" t="s">
        <v>0</v>
      </c>
      <c r="M7" s="517"/>
      <c r="N7" s="1025" t="s">
        <v>0</v>
      </c>
      <c r="O7" s="517"/>
      <c r="P7" s="1025" t="s">
        <v>0</v>
      </c>
      <c r="Q7" s="518" t="s">
        <v>59</v>
      </c>
      <c r="R7" s="519"/>
    </row>
    <row r="8" spans="1:21" ht="15">
      <c r="A8" s="510"/>
      <c r="B8" s="1007"/>
      <c r="C8" s="511" t="s">
        <v>46</v>
      </c>
      <c r="D8" s="520" t="s">
        <v>24</v>
      </c>
      <c r="E8" s="521"/>
      <c r="F8" s="513" t="s">
        <v>52</v>
      </c>
      <c r="G8" s="522" t="s">
        <v>51</v>
      </c>
      <c r="H8" s="523" t="s">
        <v>177</v>
      </c>
      <c r="I8" s="1015"/>
      <c r="J8" s="1010"/>
      <c r="K8" s="524" t="s">
        <v>42</v>
      </c>
      <c r="L8" s="1026"/>
      <c r="M8" s="525" t="s">
        <v>42</v>
      </c>
      <c r="N8" s="1026"/>
      <c r="O8" s="524" t="s">
        <v>42</v>
      </c>
      <c r="P8" s="1026"/>
      <c r="Q8" s="526" t="s">
        <v>58</v>
      </c>
      <c r="R8" s="527" t="s">
        <v>44</v>
      </c>
    </row>
    <row r="9" spans="1:21" ht="15">
      <c r="A9" s="510"/>
      <c r="B9" s="1007"/>
      <c r="C9" s="528"/>
      <c r="D9" s="529"/>
      <c r="E9" s="529"/>
      <c r="F9" s="513"/>
      <c r="G9" s="530" t="s">
        <v>122</v>
      </c>
      <c r="H9" s="531" t="s">
        <v>40</v>
      </c>
      <c r="I9" s="1015"/>
      <c r="J9" s="532" t="s">
        <v>40</v>
      </c>
      <c r="K9" s="533" t="s">
        <v>43</v>
      </c>
      <c r="L9" s="534" t="s">
        <v>40</v>
      </c>
      <c r="M9" s="535" t="s">
        <v>43</v>
      </c>
      <c r="N9" s="534" t="s">
        <v>40</v>
      </c>
      <c r="O9" s="533" t="s">
        <v>43</v>
      </c>
      <c r="P9" s="536" t="s">
        <v>40</v>
      </c>
      <c r="Q9" s="537" t="s">
        <v>72</v>
      </c>
      <c r="R9" s="538" t="s">
        <v>45</v>
      </c>
    </row>
    <row r="10" spans="1:21" ht="15.75" thickBot="1">
      <c r="A10" s="539"/>
      <c r="B10" s="1008"/>
      <c r="C10" s="540" t="s">
        <v>2</v>
      </c>
      <c r="D10" s="540" t="s">
        <v>2</v>
      </c>
      <c r="E10" s="541" t="s">
        <v>2</v>
      </c>
      <c r="F10" s="541" t="s">
        <v>2</v>
      </c>
      <c r="G10" s="541" t="s">
        <v>2</v>
      </c>
      <c r="H10" s="542" t="s">
        <v>41</v>
      </c>
      <c r="I10" s="1016"/>
      <c r="J10" s="543" t="s">
        <v>41</v>
      </c>
      <c r="K10" s="544" t="s">
        <v>3</v>
      </c>
      <c r="L10" s="545" t="s">
        <v>41</v>
      </c>
      <c r="M10" s="546" t="s">
        <v>3</v>
      </c>
      <c r="N10" s="545" t="s">
        <v>41</v>
      </c>
      <c r="O10" s="547" t="s">
        <v>3</v>
      </c>
      <c r="P10" s="548" t="s">
        <v>41</v>
      </c>
      <c r="Q10" s="540" t="s">
        <v>3</v>
      </c>
      <c r="R10" s="547" t="s">
        <v>3</v>
      </c>
    </row>
    <row r="11" spans="1:21" ht="15.75" thickTop="1">
      <c r="A11" s="230" t="s">
        <v>6</v>
      </c>
      <c r="B11" s="633" t="s">
        <v>342</v>
      </c>
      <c r="C11" s="104">
        <v>10</v>
      </c>
      <c r="D11" s="105">
        <v>1</v>
      </c>
      <c r="E11" s="106">
        <v>1</v>
      </c>
      <c r="F11" s="107"/>
      <c r="G11" s="108"/>
      <c r="H11" s="223"/>
      <c r="I11" s="449"/>
      <c r="J11" s="107"/>
      <c r="K11" s="109"/>
      <c r="L11" s="110">
        <v>4</v>
      </c>
      <c r="M11" s="635">
        <v>4.5199999999999996</v>
      </c>
      <c r="N11" s="254"/>
      <c r="O11" s="255"/>
      <c r="P11" s="254">
        <v>25</v>
      </c>
      <c r="Q11" s="629">
        <v>154.04</v>
      </c>
      <c r="R11" s="376">
        <v>753.65</v>
      </c>
    </row>
    <row r="12" spans="1:21" ht="15">
      <c r="A12" s="228"/>
      <c r="B12" s="458"/>
      <c r="C12" s="459"/>
      <c r="D12" s="459"/>
      <c r="E12" s="459"/>
      <c r="F12" s="459"/>
      <c r="G12" s="459"/>
      <c r="H12" s="224"/>
      <c r="I12" s="450"/>
      <c r="J12" s="111"/>
      <c r="K12" s="112"/>
      <c r="L12" s="628">
        <v>8.59</v>
      </c>
      <c r="M12" s="670">
        <v>4.07</v>
      </c>
      <c r="N12" s="63"/>
      <c r="O12" s="62"/>
      <c r="P12" s="628">
        <v>766.08</v>
      </c>
      <c r="Q12" s="61">
        <v>612.04</v>
      </c>
      <c r="R12" s="630">
        <v>12.43</v>
      </c>
    </row>
    <row r="13" spans="1:21">
      <c r="A13" s="634" t="s">
        <v>7</v>
      </c>
      <c r="B13" s="633" t="s">
        <v>269</v>
      </c>
      <c r="C13" s="104">
        <v>9</v>
      </c>
      <c r="D13" s="105">
        <v>3</v>
      </c>
      <c r="E13" s="106">
        <v>1</v>
      </c>
      <c r="F13" s="107">
        <v>1</v>
      </c>
      <c r="G13" s="108"/>
      <c r="H13" s="223">
        <v>2</v>
      </c>
      <c r="I13" s="841" t="s">
        <v>460</v>
      </c>
      <c r="J13" s="107"/>
      <c r="K13" s="109"/>
      <c r="L13" s="110"/>
      <c r="M13" s="635"/>
      <c r="N13" s="254"/>
      <c r="O13" s="636"/>
      <c r="P13" s="254">
        <v>1</v>
      </c>
      <c r="Q13" s="629">
        <v>14.2</v>
      </c>
      <c r="R13" s="376">
        <v>70.36</v>
      </c>
      <c r="T13" s="868"/>
    </row>
    <row r="14" spans="1:21">
      <c r="A14" s="634"/>
      <c r="B14" s="633"/>
      <c r="C14" s="459"/>
      <c r="D14" s="459"/>
      <c r="E14" s="459"/>
      <c r="F14" s="459"/>
      <c r="G14" s="459"/>
      <c r="H14" s="223">
        <v>4.5199999999999996</v>
      </c>
      <c r="I14" s="841" t="s">
        <v>461</v>
      </c>
      <c r="J14" s="107"/>
      <c r="K14" s="109"/>
      <c r="L14" s="110"/>
      <c r="M14" s="59"/>
      <c r="N14" s="638"/>
      <c r="O14" s="636"/>
      <c r="P14" s="254">
        <v>70.36</v>
      </c>
      <c r="Q14" s="637">
        <v>56.16</v>
      </c>
      <c r="R14" s="639">
        <v>0</v>
      </c>
    </row>
    <row r="15" spans="1:21" ht="15.75">
      <c r="A15" s="232" t="s">
        <v>8</v>
      </c>
      <c r="B15" s="650" t="s">
        <v>311</v>
      </c>
      <c r="C15" s="782">
        <v>52</v>
      </c>
      <c r="D15" s="114"/>
      <c r="E15" s="103"/>
      <c r="F15" s="762">
        <v>3</v>
      </c>
      <c r="G15" s="763"/>
      <c r="H15" s="764">
        <v>1</v>
      </c>
      <c r="I15" s="843" t="s">
        <v>318</v>
      </c>
      <c r="J15" s="762"/>
      <c r="K15" s="765"/>
      <c r="L15" s="766"/>
      <c r="M15" s="767"/>
      <c r="N15" s="768"/>
      <c r="O15" s="769"/>
      <c r="P15" s="768">
        <v>47</v>
      </c>
      <c r="Q15" s="770">
        <v>310.48</v>
      </c>
      <c r="R15" s="771">
        <v>1385.95</v>
      </c>
    </row>
    <row r="16" spans="1:21" ht="15">
      <c r="A16" s="228"/>
      <c r="B16" s="229"/>
      <c r="C16" s="459"/>
      <c r="D16" s="459"/>
      <c r="E16" s="459"/>
      <c r="F16" s="761"/>
      <c r="G16" s="761"/>
      <c r="H16" s="772">
        <v>0.47</v>
      </c>
      <c r="I16" s="773"/>
      <c r="J16" s="774"/>
      <c r="K16" s="775"/>
      <c r="L16" s="776"/>
      <c r="M16" s="777"/>
      <c r="N16" s="778"/>
      <c r="O16" s="779"/>
      <c r="P16" s="778">
        <v>1407.5</v>
      </c>
      <c r="Q16" s="780">
        <v>1097.02</v>
      </c>
      <c r="R16" s="781">
        <v>21.55</v>
      </c>
    </row>
    <row r="17" spans="1:18" ht="15">
      <c r="A17" s="230" t="s">
        <v>9</v>
      </c>
      <c r="B17" s="633" t="s">
        <v>279</v>
      </c>
      <c r="C17" s="104">
        <v>16</v>
      </c>
      <c r="D17" s="105">
        <v>5</v>
      </c>
      <c r="E17" s="106">
        <v>1</v>
      </c>
      <c r="F17" s="107">
        <v>1</v>
      </c>
      <c r="G17" s="108"/>
      <c r="H17" s="223"/>
      <c r="I17" s="449"/>
      <c r="J17" s="107"/>
      <c r="K17" s="698"/>
      <c r="L17" s="110">
        <v>1</v>
      </c>
      <c r="M17" s="59">
        <v>0</v>
      </c>
      <c r="N17" s="254"/>
      <c r="O17" s="635"/>
      <c r="P17" s="700">
        <v>14</v>
      </c>
      <c r="Q17" s="701">
        <v>118.71</v>
      </c>
      <c r="R17" s="702">
        <v>845.8</v>
      </c>
    </row>
    <row r="18" spans="1:18" ht="15">
      <c r="A18" s="230"/>
      <c r="B18" s="633"/>
      <c r="C18" s="459"/>
      <c r="D18" s="459"/>
      <c r="E18" s="459"/>
      <c r="F18" s="459"/>
      <c r="G18" s="459"/>
      <c r="H18" s="223"/>
      <c r="I18" s="449"/>
      <c r="J18" s="107"/>
      <c r="K18" s="698"/>
      <c r="L18" s="110">
        <v>6.72</v>
      </c>
      <c r="M18" s="635">
        <v>6.72</v>
      </c>
      <c r="N18" s="699"/>
      <c r="O18" s="635"/>
      <c r="P18" s="703">
        <v>846.57</v>
      </c>
      <c r="Q18" s="704">
        <v>727.86</v>
      </c>
      <c r="R18" s="705">
        <v>0.77</v>
      </c>
    </row>
    <row r="19" spans="1:18" ht="15">
      <c r="A19" s="232" t="s">
        <v>10</v>
      </c>
      <c r="B19" s="650" t="s">
        <v>242</v>
      </c>
      <c r="C19" s="651">
        <v>99</v>
      </c>
      <c r="D19" s="652"/>
      <c r="E19" s="653"/>
      <c r="F19" s="654">
        <v>1</v>
      </c>
      <c r="G19" s="655"/>
      <c r="H19" s="656"/>
      <c r="I19" s="657"/>
      <c r="J19" s="658"/>
      <c r="K19" s="659"/>
      <c r="L19" s="660">
        <v>3</v>
      </c>
      <c r="M19" s="669">
        <v>30.16</v>
      </c>
      <c r="N19" s="661"/>
      <c r="O19" s="662"/>
      <c r="P19" s="663">
        <v>23</v>
      </c>
      <c r="Q19" s="671">
        <v>223.7</v>
      </c>
      <c r="R19" s="662">
        <v>1112.22</v>
      </c>
    </row>
    <row r="20" spans="1:18" ht="15">
      <c r="A20" s="228"/>
      <c r="B20" s="664" t="s">
        <v>243</v>
      </c>
      <c r="C20" s="459"/>
      <c r="D20" s="459"/>
      <c r="E20" s="459"/>
      <c r="F20" s="459"/>
      <c r="G20" s="459"/>
      <c r="H20" s="224"/>
      <c r="I20" s="450"/>
      <c r="J20" s="665"/>
      <c r="K20" s="666"/>
      <c r="L20" s="667">
        <v>112.64</v>
      </c>
      <c r="M20" s="670">
        <v>82.48</v>
      </c>
      <c r="N20" s="63"/>
      <c r="O20" s="668"/>
      <c r="P20" s="377">
        <v>1149.47</v>
      </c>
      <c r="Q20" s="61">
        <v>925.77</v>
      </c>
      <c r="R20" s="62">
        <v>37.25</v>
      </c>
    </row>
    <row r="21" spans="1:18" ht="15">
      <c r="A21" s="230" t="s">
        <v>11</v>
      </c>
      <c r="B21" s="633" t="s">
        <v>436</v>
      </c>
      <c r="C21" s="104">
        <v>31</v>
      </c>
      <c r="D21" s="105">
        <v>11</v>
      </c>
      <c r="E21" s="106">
        <v>2</v>
      </c>
      <c r="F21" s="107">
        <v>1</v>
      </c>
      <c r="G21" s="108"/>
      <c r="H21" s="223"/>
      <c r="I21" s="449"/>
      <c r="J21" s="862"/>
      <c r="K21" s="109"/>
      <c r="L21" s="884">
        <v>1</v>
      </c>
      <c r="M21" s="635">
        <v>0</v>
      </c>
      <c r="N21" s="864"/>
      <c r="O21" s="865"/>
      <c r="P21" s="378">
        <v>20</v>
      </c>
      <c r="Q21" s="629">
        <v>218.5</v>
      </c>
      <c r="R21" s="825">
        <v>1008.58</v>
      </c>
    </row>
    <row r="22" spans="1:18" ht="15">
      <c r="A22" s="230"/>
      <c r="B22" s="633"/>
      <c r="C22" s="459"/>
      <c r="D22" s="459"/>
      <c r="E22" s="459"/>
      <c r="F22" s="459"/>
      <c r="G22" s="459"/>
      <c r="H22" s="223"/>
      <c r="I22" s="449"/>
      <c r="J22" s="862"/>
      <c r="K22" s="109"/>
      <c r="L22" s="863">
        <v>8.83</v>
      </c>
      <c r="M22" s="635">
        <v>8.83</v>
      </c>
      <c r="N22" s="866"/>
      <c r="O22" s="867"/>
      <c r="P22" s="828">
        <v>1008.58</v>
      </c>
      <c r="Q22" s="629">
        <v>790.08</v>
      </c>
      <c r="R22" s="825">
        <v>0</v>
      </c>
    </row>
    <row r="23" spans="1:18" ht="15">
      <c r="A23" s="232" t="s">
        <v>12</v>
      </c>
      <c r="B23" s="650" t="s">
        <v>432</v>
      </c>
      <c r="C23" s="651"/>
      <c r="D23" s="652">
        <v>2</v>
      </c>
      <c r="E23" s="653"/>
      <c r="F23" s="654"/>
      <c r="G23" s="655"/>
      <c r="H23" s="656"/>
      <c r="I23" s="657"/>
      <c r="J23" s="658"/>
      <c r="K23" s="659"/>
      <c r="L23" s="660"/>
      <c r="M23" s="719"/>
      <c r="N23" s="661"/>
      <c r="O23" s="662"/>
      <c r="P23" s="663">
        <v>6</v>
      </c>
      <c r="Q23" s="732">
        <v>57.78</v>
      </c>
      <c r="R23" s="662">
        <v>275.01</v>
      </c>
    </row>
    <row r="24" spans="1:18" ht="15">
      <c r="A24" s="228"/>
      <c r="B24" s="664"/>
      <c r="C24" s="459"/>
      <c r="D24" s="459"/>
      <c r="E24" s="459"/>
      <c r="F24" s="459"/>
      <c r="G24" s="459"/>
      <c r="H24" s="224"/>
      <c r="I24" s="450"/>
      <c r="J24" s="665"/>
      <c r="K24" s="666"/>
      <c r="L24" s="667"/>
      <c r="M24" s="60"/>
      <c r="N24" s="63"/>
      <c r="O24" s="668"/>
      <c r="P24" s="377">
        <v>279.98</v>
      </c>
      <c r="Q24" s="724">
        <v>222.2</v>
      </c>
      <c r="R24" s="62">
        <v>4.97</v>
      </c>
    </row>
    <row r="25" spans="1:18" ht="15">
      <c r="A25" s="230" t="s">
        <v>13</v>
      </c>
      <c r="B25" s="633" t="s">
        <v>295</v>
      </c>
      <c r="C25" s="104">
        <v>11</v>
      </c>
      <c r="D25" s="105">
        <v>4</v>
      </c>
      <c r="E25" s="106"/>
      <c r="F25" s="107"/>
      <c r="G25" s="108"/>
      <c r="H25" s="223"/>
      <c r="I25" s="449"/>
      <c r="J25" s="107"/>
      <c r="K25" s="698"/>
      <c r="L25" s="713"/>
      <c r="M25" s="743"/>
      <c r="N25" s="744"/>
      <c r="O25" s="745"/>
      <c r="P25" s="746">
        <v>47</v>
      </c>
      <c r="Q25" s="747">
        <v>272.73</v>
      </c>
      <c r="R25" s="745">
        <v>2670.23</v>
      </c>
    </row>
    <row r="26" spans="1:18" ht="15">
      <c r="A26" s="230"/>
      <c r="B26" s="633"/>
      <c r="C26" s="459"/>
      <c r="D26" s="459"/>
      <c r="E26" s="459"/>
      <c r="F26" s="459"/>
      <c r="G26" s="459"/>
      <c r="H26" s="223"/>
      <c r="I26" s="449"/>
      <c r="J26" s="748"/>
      <c r="K26" s="698"/>
      <c r="L26" s="713"/>
      <c r="M26" s="743"/>
      <c r="N26" s="744"/>
      <c r="O26" s="745"/>
      <c r="P26" s="746">
        <v>2743.23</v>
      </c>
      <c r="Q26" s="747">
        <v>2470.5</v>
      </c>
      <c r="R26" s="745">
        <v>73</v>
      </c>
    </row>
    <row r="27" spans="1:18" ht="15">
      <c r="A27" s="232" t="s">
        <v>14</v>
      </c>
      <c r="B27" s="650" t="s">
        <v>225</v>
      </c>
      <c r="C27" s="651"/>
      <c r="D27" s="652"/>
      <c r="E27" s="653"/>
      <c r="F27" s="654">
        <v>1</v>
      </c>
      <c r="G27" s="655"/>
      <c r="H27" s="656"/>
      <c r="I27" s="657"/>
      <c r="J27" s="654"/>
      <c r="K27" s="706"/>
      <c r="L27" s="707"/>
      <c r="M27" s="708"/>
      <c r="N27" s="709"/>
      <c r="O27" s="710"/>
      <c r="P27" s="711">
        <v>5</v>
      </c>
      <c r="Q27" s="712">
        <v>49.96</v>
      </c>
      <c r="R27" s="710">
        <v>240.22</v>
      </c>
    </row>
    <row r="28" spans="1:18" ht="15">
      <c r="A28" s="228"/>
      <c r="B28" s="664"/>
      <c r="C28" s="459"/>
      <c r="D28" s="459"/>
      <c r="E28" s="459"/>
      <c r="F28" s="459"/>
      <c r="G28" s="459"/>
      <c r="H28" s="223"/>
      <c r="I28" s="449"/>
      <c r="J28" s="107"/>
      <c r="K28" s="698"/>
      <c r="L28" s="713"/>
      <c r="M28" s="714"/>
      <c r="N28" s="715"/>
      <c r="O28" s="716"/>
      <c r="P28" s="717">
        <v>240.22</v>
      </c>
      <c r="Q28" s="718">
        <v>190.26</v>
      </c>
      <c r="R28" s="716">
        <v>0</v>
      </c>
    </row>
    <row r="29" spans="1:18" ht="15">
      <c r="A29" s="230" t="s">
        <v>15</v>
      </c>
      <c r="B29" s="650" t="s">
        <v>362</v>
      </c>
      <c r="C29" s="803">
        <v>1</v>
      </c>
      <c r="D29" s="804">
        <v>3</v>
      </c>
      <c r="E29" s="804">
        <v>2</v>
      </c>
      <c r="F29" s="804">
        <v>1</v>
      </c>
      <c r="G29" s="804"/>
      <c r="H29" s="805">
        <v>1</v>
      </c>
      <c r="I29" s="806" t="s">
        <v>363</v>
      </c>
      <c r="J29" s="807"/>
      <c r="K29" s="808"/>
      <c r="L29" s="807"/>
      <c r="M29" s="59"/>
      <c r="N29" s="254"/>
      <c r="O29" s="636"/>
      <c r="P29" s="378">
        <v>23</v>
      </c>
      <c r="Q29" s="637">
        <v>206.33</v>
      </c>
      <c r="R29" s="255">
        <v>961.84</v>
      </c>
    </row>
    <row r="30" spans="1:18" ht="15">
      <c r="A30" s="230"/>
      <c r="B30" s="633"/>
      <c r="C30" s="459"/>
      <c r="D30" s="459"/>
      <c r="E30" s="459"/>
      <c r="F30" s="459"/>
      <c r="G30" s="459"/>
      <c r="H30" s="809">
        <v>1.73</v>
      </c>
      <c r="I30" s="810"/>
      <c r="J30" s="811"/>
      <c r="K30" s="812"/>
      <c r="L30" s="813"/>
      <c r="M30" s="59"/>
      <c r="N30" s="254"/>
      <c r="O30" s="802"/>
      <c r="P30" s="377">
        <v>984.18</v>
      </c>
      <c r="Q30" s="61">
        <v>777.85</v>
      </c>
      <c r="R30" s="62">
        <v>22.34</v>
      </c>
    </row>
    <row r="31" spans="1:18" ht="15">
      <c r="A31" s="232" t="s">
        <v>16</v>
      </c>
      <c r="B31" s="650" t="s">
        <v>375</v>
      </c>
      <c r="C31" s="107">
        <v>23</v>
      </c>
      <c r="D31" s="105">
        <v>5</v>
      </c>
      <c r="E31" s="106">
        <v>2</v>
      </c>
      <c r="F31" s="107">
        <v>2</v>
      </c>
      <c r="G31" s="108"/>
      <c r="H31" s="223"/>
      <c r="I31" s="449"/>
      <c r="J31" s="107"/>
      <c r="K31" s="698"/>
      <c r="L31" s="110">
        <v>4</v>
      </c>
      <c r="M31" s="824">
        <v>3.3</v>
      </c>
      <c r="N31" s="818"/>
      <c r="O31" s="636"/>
      <c r="P31" s="378">
        <v>10</v>
      </c>
      <c r="Q31" s="629">
        <v>110.51</v>
      </c>
      <c r="R31" s="825">
        <v>413.62</v>
      </c>
    </row>
    <row r="32" spans="1:18" ht="15">
      <c r="A32" s="228"/>
      <c r="B32" s="664"/>
      <c r="C32" s="459"/>
      <c r="D32" s="459"/>
      <c r="E32" s="459"/>
      <c r="F32" s="459"/>
      <c r="G32" s="459"/>
      <c r="H32" s="224"/>
      <c r="I32" s="450"/>
      <c r="J32" s="819"/>
      <c r="K32" s="820"/>
      <c r="L32" s="628">
        <v>26.7</v>
      </c>
      <c r="M32" s="670">
        <v>23.4</v>
      </c>
      <c r="N32" s="821"/>
      <c r="O32" s="725"/>
      <c r="P32" s="723">
        <v>425.16</v>
      </c>
      <c r="Q32" s="724">
        <v>314.64999999999998</v>
      </c>
      <c r="R32" s="725">
        <v>11.54</v>
      </c>
    </row>
    <row r="33" spans="1:18" ht="15">
      <c r="A33" s="230" t="s">
        <v>17</v>
      </c>
      <c r="B33" s="633" t="s">
        <v>347</v>
      </c>
      <c r="C33" s="104">
        <v>12</v>
      </c>
      <c r="D33" s="105">
        <v>10</v>
      </c>
      <c r="E33" s="106"/>
      <c r="F33" s="107">
        <v>3</v>
      </c>
      <c r="G33" s="108"/>
      <c r="H33" s="223">
        <v>2</v>
      </c>
      <c r="I33" s="841" t="s">
        <v>318</v>
      </c>
      <c r="J33" s="107"/>
      <c r="K33" s="822"/>
      <c r="L33" s="110">
        <v>4</v>
      </c>
      <c r="M33" s="635">
        <v>10.74</v>
      </c>
      <c r="N33" s="254"/>
      <c r="O33" s="636"/>
      <c r="P33" s="378">
        <v>18</v>
      </c>
      <c r="Q33" s="637">
        <v>301.83</v>
      </c>
      <c r="R33" s="255">
        <v>841.83</v>
      </c>
    </row>
    <row r="34" spans="1:18" ht="25.5">
      <c r="A34" s="230"/>
      <c r="B34" s="633"/>
      <c r="C34" s="459"/>
      <c r="D34" s="459"/>
      <c r="E34" s="459"/>
      <c r="F34" s="459"/>
      <c r="G34" s="459"/>
      <c r="H34" s="109">
        <v>4.3</v>
      </c>
      <c r="I34" s="842" t="s">
        <v>351</v>
      </c>
      <c r="J34" s="107"/>
      <c r="K34" s="823"/>
      <c r="L34" s="110">
        <v>12.91</v>
      </c>
      <c r="M34" s="635">
        <v>2.17</v>
      </c>
      <c r="N34" s="254"/>
      <c r="O34" s="255"/>
      <c r="P34" s="378">
        <v>848.32</v>
      </c>
      <c r="Q34" s="637">
        <v>546.49</v>
      </c>
      <c r="R34" s="255">
        <v>6.49</v>
      </c>
    </row>
    <row r="35" spans="1:18" ht="15">
      <c r="A35" s="232" t="s">
        <v>18</v>
      </c>
      <c r="B35" s="650" t="s">
        <v>423</v>
      </c>
      <c r="C35" s="651">
        <v>38</v>
      </c>
      <c r="D35" s="652"/>
      <c r="E35" s="653"/>
      <c r="F35" s="654">
        <v>1</v>
      </c>
      <c r="G35" s="117"/>
      <c r="H35" s="226"/>
      <c r="I35" s="452"/>
      <c r="J35" s="220"/>
      <c r="K35" s="121"/>
      <c r="L35" s="118"/>
      <c r="M35" s="32"/>
      <c r="N35" s="31"/>
      <c r="O35" s="30"/>
      <c r="P35" s="663">
        <v>37</v>
      </c>
      <c r="Q35" s="732">
        <v>216.57</v>
      </c>
      <c r="R35" s="662">
        <v>1076.24</v>
      </c>
    </row>
    <row r="36" spans="1:18" ht="15">
      <c r="A36" s="228"/>
      <c r="B36" s="229"/>
      <c r="C36" s="459"/>
      <c r="D36" s="459"/>
      <c r="E36" s="459"/>
      <c r="F36" s="459"/>
      <c r="G36" s="459"/>
      <c r="H36" s="227"/>
      <c r="I36" s="453"/>
      <c r="J36" s="221"/>
      <c r="K36" s="122"/>
      <c r="L36" s="119"/>
      <c r="M36" s="26"/>
      <c r="N36" s="27"/>
      <c r="O36" s="35"/>
      <c r="P36" s="377">
        <v>1086.55</v>
      </c>
      <c r="Q36" s="61">
        <v>869.98</v>
      </c>
      <c r="R36" s="62">
        <v>10.31</v>
      </c>
    </row>
    <row r="37" spans="1:18" ht="15">
      <c r="A37" s="230" t="s">
        <v>19</v>
      </c>
      <c r="B37" s="633" t="s">
        <v>433</v>
      </c>
      <c r="C37" s="104">
        <v>4</v>
      </c>
      <c r="D37" s="105">
        <v>3</v>
      </c>
      <c r="E37" s="106"/>
      <c r="F37" s="107">
        <v>3</v>
      </c>
      <c r="G37" s="108"/>
      <c r="H37" s="225"/>
      <c r="I37" s="451"/>
      <c r="J37" s="222"/>
      <c r="K37" s="123"/>
      <c r="L37" s="113"/>
      <c r="M37" s="24"/>
      <c r="N37" s="254">
        <v>2</v>
      </c>
      <c r="O37" s="255">
        <v>4136.45</v>
      </c>
      <c r="P37" s="378">
        <v>14</v>
      </c>
      <c r="Q37" s="629">
        <v>55.4</v>
      </c>
      <c r="R37" s="255">
        <v>467.19</v>
      </c>
    </row>
    <row r="38" spans="1:18" ht="15">
      <c r="A38" s="230"/>
      <c r="B38" s="231"/>
      <c r="C38" s="459"/>
      <c r="D38" s="459"/>
      <c r="E38" s="459"/>
      <c r="F38" s="459"/>
      <c r="G38" s="459"/>
      <c r="H38" s="225"/>
      <c r="I38" s="451"/>
      <c r="J38" s="222"/>
      <c r="K38" s="123"/>
      <c r="L38" s="113"/>
      <c r="M38" s="24"/>
      <c r="N38" s="699">
        <v>4402.9799999999996</v>
      </c>
      <c r="O38" s="825">
        <v>266.52999999999997</v>
      </c>
      <c r="P38" s="828">
        <v>471.92</v>
      </c>
      <c r="Q38" s="637">
        <v>416.52</v>
      </c>
      <c r="R38" s="255">
        <v>4.7300000000000004</v>
      </c>
    </row>
    <row r="39" spans="1:18" ht="15">
      <c r="A39" s="232" t="s">
        <v>20</v>
      </c>
      <c r="B39" s="650" t="s">
        <v>296</v>
      </c>
      <c r="C39" s="651">
        <v>5</v>
      </c>
      <c r="D39" s="652">
        <v>1</v>
      </c>
      <c r="E39" s="653"/>
      <c r="F39" s="654"/>
      <c r="G39" s="655"/>
      <c r="H39" s="656"/>
      <c r="I39" s="657"/>
      <c r="J39" s="658"/>
      <c r="K39" s="659"/>
      <c r="L39" s="660"/>
      <c r="M39" s="719"/>
      <c r="N39" s="661"/>
      <c r="O39" s="662"/>
      <c r="P39" s="663">
        <v>3</v>
      </c>
      <c r="Q39" s="671">
        <v>22.79</v>
      </c>
      <c r="R39" s="722">
        <v>223.84</v>
      </c>
    </row>
    <row r="40" spans="1:18" ht="15">
      <c r="A40" s="228"/>
      <c r="B40" s="664"/>
      <c r="C40" s="459"/>
      <c r="D40" s="459"/>
      <c r="E40" s="459"/>
      <c r="F40" s="459"/>
      <c r="G40" s="459"/>
      <c r="H40" s="224"/>
      <c r="I40" s="450"/>
      <c r="J40" s="665"/>
      <c r="K40" s="666"/>
      <c r="L40" s="83"/>
      <c r="M40" s="60"/>
      <c r="N40" s="63"/>
      <c r="O40" s="62"/>
      <c r="P40" s="723">
        <v>224.4</v>
      </c>
      <c r="Q40" s="721">
        <v>201.61</v>
      </c>
      <c r="R40" s="725">
        <v>0.56000000000000005</v>
      </c>
    </row>
    <row r="41" spans="1:18" ht="15">
      <c r="A41" s="232" t="s">
        <v>21</v>
      </c>
      <c r="B41" s="650" t="s">
        <v>356</v>
      </c>
      <c r="C41" s="651"/>
      <c r="D41" s="652">
        <v>2</v>
      </c>
      <c r="E41" s="653"/>
      <c r="F41" s="654">
        <v>3</v>
      </c>
      <c r="G41" s="655"/>
      <c r="H41" s="656">
        <v>1</v>
      </c>
      <c r="I41" s="844" t="s">
        <v>359</v>
      </c>
      <c r="J41" s="658"/>
      <c r="K41" s="659"/>
      <c r="L41" s="660"/>
      <c r="M41" s="719"/>
      <c r="N41" s="826"/>
      <c r="O41" s="720"/>
      <c r="P41" s="663">
        <v>12</v>
      </c>
      <c r="Q41" s="671">
        <v>121.77</v>
      </c>
      <c r="R41" s="722">
        <v>352.23</v>
      </c>
    </row>
    <row r="42" spans="1:18" ht="15">
      <c r="A42" s="228"/>
      <c r="B42" s="633"/>
      <c r="C42" s="459"/>
      <c r="D42" s="459"/>
      <c r="E42" s="459"/>
      <c r="F42" s="459"/>
      <c r="G42" s="459"/>
      <c r="H42" s="109">
        <v>3</v>
      </c>
      <c r="I42" s="449"/>
      <c r="J42" s="735"/>
      <c r="K42" s="736"/>
      <c r="L42" s="827"/>
      <c r="M42" s="59"/>
      <c r="N42" s="699"/>
      <c r="O42" s="825"/>
      <c r="P42" s="828">
        <v>378.12</v>
      </c>
      <c r="Q42" s="629">
        <v>256.35000000000002</v>
      </c>
      <c r="R42" s="825">
        <v>25.89</v>
      </c>
    </row>
    <row r="43" spans="1:18" ht="15">
      <c r="A43" s="232" t="s">
        <v>22</v>
      </c>
      <c r="B43" s="650" t="s">
        <v>409</v>
      </c>
      <c r="C43" s="651">
        <v>13</v>
      </c>
      <c r="D43" s="652">
        <v>2</v>
      </c>
      <c r="E43" s="653"/>
      <c r="F43" s="654"/>
      <c r="G43" s="655"/>
      <c r="H43" s="656"/>
      <c r="I43" s="657"/>
      <c r="J43" s="658"/>
      <c r="K43" s="659"/>
      <c r="L43" s="660"/>
      <c r="M43" s="719"/>
      <c r="N43" s="661"/>
      <c r="O43" s="662"/>
      <c r="P43" s="663">
        <v>15</v>
      </c>
      <c r="Q43" s="671">
        <v>196.36</v>
      </c>
      <c r="R43" s="722">
        <v>484.01</v>
      </c>
    </row>
    <row r="44" spans="1:18" ht="15">
      <c r="A44" s="228"/>
      <c r="B44" s="664"/>
      <c r="C44" s="459"/>
      <c r="D44" s="459"/>
      <c r="E44" s="459"/>
      <c r="F44" s="459"/>
      <c r="G44" s="459"/>
      <c r="H44" s="224"/>
      <c r="I44" s="450"/>
      <c r="J44" s="665"/>
      <c r="K44" s="666"/>
      <c r="L44" s="83"/>
      <c r="M44" s="60"/>
      <c r="N44" s="63"/>
      <c r="O44" s="62"/>
      <c r="P44" s="723">
        <v>486.64</v>
      </c>
      <c r="Q44" s="724">
        <v>290.27999999999997</v>
      </c>
      <c r="R44" s="725">
        <v>2.63</v>
      </c>
    </row>
    <row r="45" spans="1:18" ht="15">
      <c r="A45" s="232" t="s">
        <v>89</v>
      </c>
      <c r="B45" s="650" t="s">
        <v>405</v>
      </c>
      <c r="C45" s="651">
        <v>4</v>
      </c>
      <c r="D45" s="652">
        <v>1</v>
      </c>
      <c r="E45" s="653"/>
      <c r="F45" s="654"/>
      <c r="G45" s="655">
        <v>1</v>
      </c>
      <c r="H45" s="656">
        <v>1</v>
      </c>
      <c r="I45" s="844" t="s">
        <v>406</v>
      </c>
      <c r="J45" s="658"/>
      <c r="K45" s="659"/>
      <c r="L45" s="660">
        <v>5</v>
      </c>
      <c r="M45" s="669">
        <v>5.53</v>
      </c>
      <c r="N45" s="661"/>
      <c r="O45" s="662"/>
      <c r="P45" s="663">
        <v>12</v>
      </c>
      <c r="Q45" s="671">
        <v>75.260000000000005</v>
      </c>
      <c r="R45" s="722">
        <v>391.9</v>
      </c>
    </row>
    <row r="46" spans="1:18" ht="15">
      <c r="A46" s="228"/>
      <c r="B46" s="664"/>
      <c r="C46" s="459"/>
      <c r="D46" s="459"/>
      <c r="E46" s="459"/>
      <c r="F46" s="459"/>
      <c r="G46" s="459"/>
      <c r="H46" s="224">
        <v>2.2799999999999998</v>
      </c>
      <c r="I46" s="845" t="s">
        <v>407</v>
      </c>
      <c r="J46" s="665"/>
      <c r="K46" s="666"/>
      <c r="L46" s="628">
        <v>87.24</v>
      </c>
      <c r="M46" s="670">
        <v>81.709999999999994</v>
      </c>
      <c r="N46" s="63"/>
      <c r="O46" s="62"/>
      <c r="P46" s="723">
        <v>391.9</v>
      </c>
      <c r="Q46" s="724">
        <v>316.64</v>
      </c>
      <c r="R46" s="725">
        <v>0</v>
      </c>
    </row>
    <row r="47" spans="1:18" ht="15">
      <c r="A47" s="232" t="s">
        <v>91</v>
      </c>
      <c r="B47" s="650" t="s">
        <v>370</v>
      </c>
      <c r="C47" s="651">
        <v>6</v>
      </c>
      <c r="D47" s="652">
        <v>3</v>
      </c>
      <c r="E47" s="653"/>
      <c r="F47" s="654">
        <v>14</v>
      </c>
      <c r="G47" s="655"/>
      <c r="H47" s="656"/>
      <c r="I47" s="657"/>
      <c r="J47" s="658"/>
      <c r="K47" s="659"/>
      <c r="L47" s="660">
        <v>1</v>
      </c>
      <c r="M47" s="669">
        <v>0</v>
      </c>
      <c r="N47" s="661"/>
      <c r="O47" s="662"/>
      <c r="P47" s="663">
        <v>42</v>
      </c>
      <c r="Q47" s="671">
        <v>433.66</v>
      </c>
      <c r="R47" s="722">
        <v>1593.99</v>
      </c>
    </row>
    <row r="48" spans="1:18" ht="15">
      <c r="A48" s="228"/>
      <c r="B48" s="664"/>
      <c r="C48" s="459"/>
      <c r="D48" s="459"/>
      <c r="E48" s="459"/>
      <c r="F48" s="459"/>
      <c r="G48" s="459"/>
      <c r="H48" s="224"/>
      <c r="I48" s="450"/>
      <c r="J48" s="665"/>
      <c r="K48" s="666"/>
      <c r="L48" s="628">
        <v>1</v>
      </c>
      <c r="M48" s="670">
        <v>1</v>
      </c>
      <c r="N48" s="63"/>
      <c r="O48" s="62"/>
      <c r="P48" s="723">
        <v>1692.02</v>
      </c>
      <c r="Q48" s="724">
        <v>1258.3599999999999</v>
      </c>
      <c r="R48" s="725">
        <v>98.03</v>
      </c>
    </row>
    <row r="49" spans="1:18" ht="15">
      <c r="A49" s="232" t="s">
        <v>184</v>
      </c>
      <c r="B49" s="650" t="s">
        <v>330</v>
      </c>
      <c r="C49" s="651">
        <v>19</v>
      </c>
      <c r="D49" s="652"/>
      <c r="E49" s="653"/>
      <c r="F49" s="654"/>
      <c r="G49" s="655"/>
      <c r="H49" s="656"/>
      <c r="I49" s="657"/>
      <c r="J49" s="658"/>
      <c r="K49" s="659"/>
      <c r="L49" s="660"/>
      <c r="M49" s="719"/>
      <c r="N49" s="661"/>
      <c r="O49" s="662"/>
      <c r="P49" s="663">
        <v>48</v>
      </c>
      <c r="Q49" s="671">
        <v>290.89</v>
      </c>
      <c r="R49" s="722">
        <v>1298.27</v>
      </c>
    </row>
    <row r="50" spans="1:18" ht="15">
      <c r="A50" s="228"/>
      <c r="B50" s="664"/>
      <c r="C50" s="459"/>
      <c r="D50" s="459"/>
      <c r="E50" s="459"/>
      <c r="F50" s="459"/>
      <c r="G50" s="459"/>
      <c r="H50" s="224"/>
      <c r="I50" s="450"/>
      <c r="J50" s="665"/>
      <c r="K50" s="666"/>
      <c r="L50" s="83"/>
      <c r="M50" s="60"/>
      <c r="N50" s="63"/>
      <c r="O50" s="62"/>
      <c r="P50" s="723">
        <v>1330.48</v>
      </c>
      <c r="Q50" s="724">
        <v>1039.5899999999999</v>
      </c>
      <c r="R50" s="725">
        <v>32.21</v>
      </c>
    </row>
    <row r="51" spans="1:18" ht="15">
      <c r="A51" s="232" t="s">
        <v>185</v>
      </c>
      <c r="B51" s="650" t="s">
        <v>333</v>
      </c>
      <c r="C51" s="651">
        <v>3</v>
      </c>
      <c r="D51" s="652">
        <v>1</v>
      </c>
      <c r="E51" s="115"/>
      <c r="F51" s="116"/>
      <c r="G51" s="117"/>
      <c r="H51" s="226"/>
      <c r="I51" s="452"/>
      <c r="J51" s="220"/>
      <c r="K51" s="121"/>
      <c r="L51" s="118"/>
      <c r="M51" s="32"/>
      <c r="N51" s="31"/>
      <c r="O51" s="30"/>
      <c r="P51" s="29"/>
      <c r="Q51" s="33"/>
      <c r="R51" s="34"/>
    </row>
    <row r="52" spans="1:18" ht="15">
      <c r="A52" s="228"/>
      <c r="B52" s="229"/>
      <c r="C52" s="459"/>
      <c r="D52" s="459"/>
      <c r="E52" s="459"/>
      <c r="F52" s="459"/>
      <c r="G52" s="459"/>
      <c r="H52" s="227"/>
      <c r="I52" s="453"/>
      <c r="J52" s="221"/>
      <c r="K52" s="122"/>
      <c r="L52" s="120"/>
      <c r="M52" s="26"/>
      <c r="N52" s="27"/>
      <c r="O52" s="25"/>
      <c r="P52" s="379"/>
      <c r="Q52" s="28"/>
      <c r="R52" s="35"/>
    </row>
    <row r="53" spans="1:18" ht="15">
      <c r="A53" s="232" t="s">
        <v>186</v>
      </c>
      <c r="B53" s="650" t="s">
        <v>233</v>
      </c>
      <c r="C53" s="651">
        <v>5</v>
      </c>
      <c r="D53" s="652">
        <v>1</v>
      </c>
      <c r="E53" s="653"/>
      <c r="F53" s="654"/>
      <c r="G53" s="655"/>
      <c r="H53" s="656"/>
      <c r="I53" s="657"/>
      <c r="J53" s="658"/>
      <c r="K53" s="659"/>
      <c r="L53" s="110">
        <v>1</v>
      </c>
      <c r="M53" s="635">
        <v>1.05</v>
      </c>
      <c r="N53" s="661"/>
      <c r="O53" s="662"/>
      <c r="P53" s="254">
        <v>2</v>
      </c>
      <c r="Q53" s="637">
        <v>17.559999999999999</v>
      </c>
      <c r="R53" s="376">
        <v>72.290000000000006</v>
      </c>
    </row>
    <row r="54" spans="1:18" ht="15">
      <c r="A54" s="228"/>
      <c r="B54" s="664"/>
      <c r="C54" s="459"/>
      <c r="D54" s="459"/>
      <c r="E54" s="459"/>
      <c r="F54" s="459"/>
      <c r="G54" s="459"/>
      <c r="H54" s="224"/>
      <c r="I54" s="450"/>
      <c r="J54" s="665"/>
      <c r="K54" s="666"/>
      <c r="L54" s="110">
        <v>1.05</v>
      </c>
      <c r="M54" s="635">
        <v>0</v>
      </c>
      <c r="N54" s="63"/>
      <c r="O54" s="62"/>
      <c r="P54" s="254">
        <v>72.290000000000006</v>
      </c>
      <c r="Q54" s="637">
        <v>54.73</v>
      </c>
      <c r="R54" s="639">
        <v>0</v>
      </c>
    </row>
    <row r="55" spans="1:18" ht="15">
      <c r="A55" s="232" t="s">
        <v>187</v>
      </c>
      <c r="B55" s="650" t="s">
        <v>390</v>
      </c>
      <c r="C55" s="651">
        <v>36</v>
      </c>
      <c r="D55" s="652">
        <v>3</v>
      </c>
      <c r="E55" s="653"/>
      <c r="F55" s="654"/>
      <c r="G55" s="655"/>
      <c r="H55" s="656">
        <v>2</v>
      </c>
      <c r="I55" s="844" t="s">
        <v>392</v>
      </c>
      <c r="J55" s="658">
        <v>1</v>
      </c>
      <c r="K55" s="846">
        <v>514.99</v>
      </c>
      <c r="L55" s="660">
        <v>5</v>
      </c>
      <c r="M55" s="669">
        <v>0</v>
      </c>
      <c r="N55" s="661"/>
      <c r="O55" s="662"/>
      <c r="P55" s="663">
        <v>2</v>
      </c>
      <c r="Q55" s="671">
        <v>15.75</v>
      </c>
      <c r="R55" s="722">
        <v>81.7</v>
      </c>
    </row>
    <row r="56" spans="1:18" ht="15">
      <c r="A56" s="228"/>
      <c r="B56" s="664"/>
      <c r="C56" s="459"/>
      <c r="D56" s="459"/>
      <c r="E56" s="459"/>
      <c r="F56" s="459"/>
      <c r="G56" s="459"/>
      <c r="H56" s="224">
        <v>1.08</v>
      </c>
      <c r="I56" s="845" t="s">
        <v>391</v>
      </c>
      <c r="J56" s="665">
        <v>517.42999999999995</v>
      </c>
      <c r="K56" s="847">
        <v>2.44</v>
      </c>
      <c r="L56" s="628">
        <v>21.15</v>
      </c>
      <c r="M56" s="670">
        <v>21.15</v>
      </c>
      <c r="N56" s="63"/>
      <c r="O56" s="62"/>
      <c r="P56" s="723">
        <v>91.1</v>
      </c>
      <c r="Q56" s="724">
        <v>75.349999999999994</v>
      </c>
      <c r="R56" s="725">
        <v>9.4</v>
      </c>
    </row>
    <row r="57" spans="1:18" ht="15">
      <c r="A57" s="232" t="s">
        <v>188</v>
      </c>
      <c r="B57" s="650" t="s">
        <v>254</v>
      </c>
      <c r="C57" s="651">
        <v>26</v>
      </c>
      <c r="D57" s="652">
        <v>5</v>
      </c>
      <c r="E57" s="653"/>
      <c r="F57" s="654"/>
      <c r="G57" s="655"/>
      <c r="H57" s="656"/>
      <c r="I57" s="657"/>
      <c r="J57" s="658"/>
      <c r="K57" s="659"/>
      <c r="L57" s="660">
        <v>1</v>
      </c>
      <c r="M57" s="669">
        <v>0</v>
      </c>
      <c r="N57" s="661">
        <v>2</v>
      </c>
      <c r="O57" s="662">
        <v>975.57</v>
      </c>
      <c r="P57" s="663">
        <v>1</v>
      </c>
      <c r="Q57" s="671">
        <v>5.85</v>
      </c>
      <c r="R57" s="722">
        <v>44.56</v>
      </c>
    </row>
    <row r="58" spans="1:18" ht="15">
      <c r="A58" s="228"/>
      <c r="B58" s="664"/>
      <c r="C58" s="459"/>
      <c r="D58" s="459"/>
      <c r="E58" s="459"/>
      <c r="F58" s="459"/>
      <c r="G58" s="459"/>
      <c r="H58" s="224"/>
      <c r="I58" s="450"/>
      <c r="J58" s="665"/>
      <c r="K58" s="666"/>
      <c r="L58" s="628">
        <v>26.85</v>
      </c>
      <c r="M58" s="670">
        <v>26.85</v>
      </c>
      <c r="N58" s="63">
        <v>1054.1099999999999</v>
      </c>
      <c r="O58" s="62">
        <v>78.540000000000006</v>
      </c>
      <c r="P58" s="723">
        <v>44.56</v>
      </c>
      <c r="Q58" s="724">
        <v>38.71</v>
      </c>
      <c r="R58" s="725">
        <v>0</v>
      </c>
    </row>
    <row r="59" spans="1:18" ht="15">
      <c r="A59" s="232" t="s">
        <v>189</v>
      </c>
      <c r="B59" s="650" t="s">
        <v>410</v>
      </c>
      <c r="C59" s="651">
        <v>113</v>
      </c>
      <c r="D59" s="652">
        <v>8</v>
      </c>
      <c r="E59" s="653"/>
      <c r="F59" s="654">
        <v>3</v>
      </c>
      <c r="G59" s="655"/>
      <c r="H59" s="656"/>
      <c r="I59" s="657"/>
      <c r="J59" s="658"/>
      <c r="K59" s="659"/>
      <c r="L59" s="660"/>
      <c r="M59" s="719"/>
      <c r="N59" s="661"/>
      <c r="O59" s="662"/>
      <c r="P59" s="663">
        <v>34</v>
      </c>
      <c r="Q59" s="671">
        <v>215.69</v>
      </c>
      <c r="R59" s="722">
        <v>854.7</v>
      </c>
    </row>
    <row r="60" spans="1:18" ht="15">
      <c r="A60" s="228"/>
      <c r="B60" s="664"/>
      <c r="C60" s="459"/>
      <c r="D60" s="459"/>
      <c r="E60" s="459"/>
      <c r="F60" s="459"/>
      <c r="G60" s="459"/>
      <c r="H60" s="224"/>
      <c r="I60" s="450"/>
      <c r="J60" s="665"/>
      <c r="K60" s="666"/>
      <c r="L60" s="83"/>
      <c r="M60" s="60"/>
      <c r="N60" s="63"/>
      <c r="O60" s="62"/>
      <c r="P60" s="723">
        <v>891.87</v>
      </c>
      <c r="Q60" s="724">
        <v>676.18</v>
      </c>
      <c r="R60" s="725">
        <v>37.17</v>
      </c>
    </row>
    <row r="61" spans="1:18" ht="15">
      <c r="A61" s="232" t="s">
        <v>190</v>
      </c>
      <c r="B61" s="650" t="s">
        <v>422</v>
      </c>
      <c r="C61" s="651">
        <v>37</v>
      </c>
      <c r="D61" s="652"/>
      <c r="E61" s="653"/>
      <c r="F61" s="654">
        <v>1</v>
      </c>
      <c r="G61" s="655"/>
      <c r="H61" s="656"/>
      <c r="I61" s="657"/>
      <c r="J61" s="658"/>
      <c r="K61" s="659"/>
      <c r="L61" s="660">
        <v>2</v>
      </c>
      <c r="M61" s="669">
        <v>0</v>
      </c>
      <c r="N61" s="661"/>
      <c r="O61" s="662"/>
      <c r="P61" s="663">
        <v>4</v>
      </c>
      <c r="Q61" s="671">
        <v>57.09</v>
      </c>
      <c r="R61" s="722">
        <v>225.19</v>
      </c>
    </row>
    <row r="62" spans="1:18" ht="15">
      <c r="A62" s="228"/>
      <c r="B62" s="664"/>
      <c r="C62" s="459"/>
      <c r="D62" s="459"/>
      <c r="E62" s="459"/>
      <c r="F62" s="459"/>
      <c r="G62" s="459"/>
      <c r="H62" s="224"/>
      <c r="I62" s="450"/>
      <c r="J62" s="665"/>
      <c r="K62" s="666"/>
      <c r="L62" s="628">
        <v>8.7100000000000009</v>
      </c>
      <c r="M62" s="670">
        <v>8.7100000000000009</v>
      </c>
      <c r="N62" s="63"/>
      <c r="O62" s="62"/>
      <c r="P62" s="723">
        <v>227.42</v>
      </c>
      <c r="Q62" s="724">
        <v>170.33</v>
      </c>
      <c r="R62" s="725">
        <v>2.23</v>
      </c>
    </row>
    <row r="63" spans="1:18" ht="15">
      <c r="A63" s="232" t="s">
        <v>191</v>
      </c>
      <c r="B63" s="650" t="s">
        <v>302</v>
      </c>
      <c r="C63" s="651">
        <v>18</v>
      </c>
      <c r="D63" s="652">
        <v>18</v>
      </c>
      <c r="E63" s="653"/>
      <c r="F63" s="654">
        <v>3</v>
      </c>
      <c r="G63" s="655"/>
      <c r="H63" s="656"/>
      <c r="I63" s="657"/>
      <c r="J63" s="658"/>
      <c r="K63" s="659"/>
      <c r="L63" s="660">
        <v>3</v>
      </c>
      <c r="M63" s="669">
        <v>23.7</v>
      </c>
      <c r="N63" s="661">
        <v>2</v>
      </c>
      <c r="O63" s="722">
        <v>3502.8</v>
      </c>
      <c r="P63" s="663">
        <v>19</v>
      </c>
      <c r="Q63" s="671">
        <v>296.27</v>
      </c>
      <c r="R63" s="722">
        <v>789.05</v>
      </c>
    </row>
    <row r="64" spans="1:18" ht="15">
      <c r="A64" s="228"/>
      <c r="B64" s="664"/>
      <c r="C64" s="459"/>
      <c r="D64" s="459"/>
      <c r="E64" s="459"/>
      <c r="F64" s="459"/>
      <c r="G64" s="459"/>
      <c r="H64" s="224"/>
      <c r="I64" s="450"/>
      <c r="J64" s="665"/>
      <c r="K64" s="666"/>
      <c r="L64" s="628">
        <v>60.47</v>
      </c>
      <c r="M64" s="670">
        <v>36.770000000000003</v>
      </c>
      <c r="N64" s="63">
        <v>3807.36</v>
      </c>
      <c r="O64" s="62">
        <v>304.56</v>
      </c>
      <c r="P64" s="723">
        <v>810.44</v>
      </c>
      <c r="Q64" s="724">
        <v>514.16999999999996</v>
      </c>
      <c r="R64" s="725">
        <v>21.39</v>
      </c>
    </row>
    <row r="65" spans="1:18" ht="15">
      <c r="A65" s="232" t="s">
        <v>192</v>
      </c>
      <c r="B65" s="650" t="s">
        <v>258</v>
      </c>
      <c r="C65" s="651">
        <v>34</v>
      </c>
      <c r="D65" s="652">
        <v>5</v>
      </c>
      <c r="E65" s="653">
        <v>1</v>
      </c>
      <c r="F65" s="654"/>
      <c r="G65" s="655"/>
      <c r="H65" s="656"/>
      <c r="I65" s="657"/>
      <c r="J65" s="658"/>
      <c r="K65" s="659"/>
      <c r="L65" s="660">
        <v>3</v>
      </c>
      <c r="M65" s="669">
        <v>0</v>
      </c>
      <c r="N65" s="661"/>
      <c r="O65" s="662"/>
      <c r="P65" s="663">
        <v>58</v>
      </c>
      <c r="Q65" s="671">
        <v>583.84</v>
      </c>
      <c r="R65" s="722">
        <v>2622.46</v>
      </c>
    </row>
    <row r="66" spans="1:18" ht="15">
      <c r="A66" s="228"/>
      <c r="B66" s="664"/>
      <c r="C66" s="459"/>
      <c r="D66" s="459"/>
      <c r="E66" s="459"/>
      <c r="F66" s="459"/>
      <c r="G66" s="459"/>
      <c r="H66" s="224"/>
      <c r="I66" s="450"/>
      <c r="J66" s="665"/>
      <c r="K66" s="666"/>
      <c r="L66" s="628">
        <v>14.59</v>
      </c>
      <c r="M66" s="670">
        <v>14.59</v>
      </c>
      <c r="N66" s="63"/>
      <c r="O66" s="62"/>
      <c r="P66" s="723">
        <v>2656.19</v>
      </c>
      <c r="Q66" s="724">
        <v>2072.35</v>
      </c>
      <c r="R66" s="725">
        <v>33.729999999999997</v>
      </c>
    </row>
    <row r="67" spans="1:18" ht="15">
      <c r="A67" s="232" t="s">
        <v>193</v>
      </c>
      <c r="B67" s="650" t="s">
        <v>309</v>
      </c>
      <c r="C67" s="651">
        <v>18</v>
      </c>
      <c r="D67" s="652">
        <v>2</v>
      </c>
      <c r="E67" s="653" t="s">
        <v>99</v>
      </c>
      <c r="F67" s="654"/>
      <c r="G67" s="655"/>
      <c r="H67" s="656"/>
      <c r="I67" s="657"/>
      <c r="J67" s="658"/>
      <c r="K67" s="659"/>
      <c r="L67" s="660">
        <v>5</v>
      </c>
      <c r="M67" s="669">
        <v>19.75</v>
      </c>
      <c r="N67" s="661"/>
      <c r="O67" s="662"/>
      <c r="P67" s="663">
        <v>10</v>
      </c>
      <c r="Q67" s="671">
        <v>49.34</v>
      </c>
      <c r="R67" s="722">
        <v>378.11</v>
      </c>
    </row>
    <row r="68" spans="1:18" ht="15">
      <c r="A68" s="228"/>
      <c r="B68" s="664"/>
      <c r="C68" s="459"/>
      <c r="D68" s="459"/>
      <c r="E68" s="459"/>
      <c r="F68" s="459"/>
      <c r="G68" s="459"/>
      <c r="H68" s="224"/>
      <c r="I68" s="450"/>
      <c r="J68" s="665"/>
      <c r="K68" s="666"/>
      <c r="L68" s="628">
        <v>19.75</v>
      </c>
      <c r="M68" s="670">
        <v>0</v>
      </c>
      <c r="N68" s="63"/>
      <c r="O68" s="62"/>
      <c r="P68" s="723">
        <v>399.15</v>
      </c>
      <c r="Q68" s="724">
        <v>349.81</v>
      </c>
      <c r="R68" s="725">
        <v>21.04</v>
      </c>
    </row>
    <row r="69" spans="1:18" ht="15">
      <c r="A69" s="232" t="s">
        <v>194</v>
      </c>
      <c r="B69" s="650" t="s">
        <v>245</v>
      </c>
      <c r="C69" s="651">
        <v>12</v>
      </c>
      <c r="D69" s="652">
        <v>3</v>
      </c>
      <c r="E69" s="653"/>
      <c r="F69" s="654"/>
      <c r="G69" s="655"/>
      <c r="H69" s="656"/>
      <c r="I69" s="657"/>
      <c r="J69" s="658"/>
      <c r="K69" s="659"/>
      <c r="L69" s="660">
        <v>1</v>
      </c>
      <c r="M69" s="669">
        <v>0</v>
      </c>
      <c r="N69" s="661"/>
      <c r="O69" s="662"/>
      <c r="P69" s="663">
        <v>8</v>
      </c>
      <c r="Q69" s="671">
        <v>45.58</v>
      </c>
      <c r="R69" s="722">
        <v>287.56</v>
      </c>
    </row>
    <row r="70" spans="1:18" ht="15">
      <c r="A70" s="228"/>
      <c r="B70" s="664"/>
      <c r="C70" s="459"/>
      <c r="D70" s="459"/>
      <c r="E70" s="459"/>
      <c r="F70" s="459"/>
      <c r="G70" s="459"/>
      <c r="H70" s="224"/>
      <c r="I70" s="450"/>
      <c r="J70" s="665"/>
      <c r="K70" s="666"/>
      <c r="L70" s="628">
        <v>26.75</v>
      </c>
      <c r="M70" s="670">
        <v>26.75</v>
      </c>
      <c r="N70" s="63"/>
      <c r="O70" s="62"/>
      <c r="P70" s="723">
        <v>290.91000000000003</v>
      </c>
      <c r="Q70" s="724">
        <v>245.33</v>
      </c>
      <c r="R70" s="725">
        <v>3.35</v>
      </c>
    </row>
    <row r="71" spans="1:18" ht="15">
      <c r="A71" s="232" t="s">
        <v>195</v>
      </c>
      <c r="B71" s="650" t="s">
        <v>276</v>
      </c>
      <c r="C71" s="651">
        <v>10</v>
      </c>
      <c r="D71" s="652">
        <v>11</v>
      </c>
      <c r="E71" s="653"/>
      <c r="F71" s="654"/>
      <c r="G71" s="655"/>
      <c r="H71" s="656"/>
      <c r="I71" s="657"/>
      <c r="J71" s="658"/>
      <c r="K71" s="659"/>
      <c r="L71" s="660"/>
      <c r="M71" s="719"/>
      <c r="N71" s="661"/>
      <c r="O71" s="662"/>
      <c r="P71" s="663">
        <v>3</v>
      </c>
      <c r="Q71" s="671">
        <v>22.74</v>
      </c>
      <c r="R71" s="722">
        <v>78.569999999999993</v>
      </c>
    </row>
    <row r="72" spans="1:18" ht="15">
      <c r="A72" s="228"/>
      <c r="B72" s="664"/>
      <c r="C72" s="459"/>
      <c r="D72" s="459"/>
      <c r="E72" s="459"/>
      <c r="F72" s="459"/>
      <c r="G72" s="459"/>
      <c r="H72" s="224"/>
      <c r="I72" s="450"/>
      <c r="J72" s="665"/>
      <c r="K72" s="666"/>
      <c r="L72" s="83"/>
      <c r="M72" s="60"/>
      <c r="N72" s="63"/>
      <c r="O72" s="62"/>
      <c r="P72" s="723">
        <v>82.56</v>
      </c>
      <c r="Q72" s="724">
        <v>59.82</v>
      </c>
      <c r="R72" s="725">
        <v>3.99</v>
      </c>
    </row>
    <row r="73" spans="1:18" ht="15">
      <c r="A73" s="232" t="s">
        <v>196</v>
      </c>
      <c r="B73" s="650" t="s">
        <v>355</v>
      </c>
      <c r="C73" s="651">
        <v>3</v>
      </c>
      <c r="D73" s="652">
        <v>2</v>
      </c>
      <c r="E73" s="653"/>
      <c r="F73" s="654"/>
      <c r="G73" s="655"/>
      <c r="H73" s="656"/>
      <c r="I73" s="657"/>
      <c r="J73" s="658"/>
      <c r="K73" s="659"/>
      <c r="L73" s="660">
        <v>1</v>
      </c>
      <c r="M73" s="669">
        <v>0</v>
      </c>
      <c r="N73" s="661">
        <v>3</v>
      </c>
      <c r="O73" s="662">
        <v>1110.71</v>
      </c>
      <c r="P73" s="663">
        <v>9</v>
      </c>
      <c r="Q73" s="671">
        <v>128.44999999999999</v>
      </c>
      <c r="R73" s="722">
        <v>492.24</v>
      </c>
    </row>
    <row r="74" spans="1:18" ht="15">
      <c r="A74" s="228"/>
      <c r="B74" s="664"/>
      <c r="C74" s="459"/>
      <c r="D74" s="459"/>
      <c r="E74" s="459"/>
      <c r="F74" s="459"/>
      <c r="G74" s="459"/>
      <c r="H74" s="224"/>
      <c r="I74" s="450"/>
      <c r="J74" s="665"/>
      <c r="K74" s="666"/>
      <c r="L74" s="628">
        <v>3.58</v>
      </c>
      <c r="M74" s="670">
        <v>3.58</v>
      </c>
      <c r="N74" s="63">
        <v>1110.71</v>
      </c>
      <c r="O74" s="62">
        <v>0</v>
      </c>
      <c r="P74" s="723">
        <v>520.87</v>
      </c>
      <c r="Q74" s="724">
        <v>392.42</v>
      </c>
      <c r="R74" s="725">
        <v>28.63</v>
      </c>
    </row>
    <row r="75" spans="1:18" ht="15">
      <c r="A75" s="232" t="s">
        <v>197</v>
      </c>
      <c r="B75" s="650" t="s">
        <v>396</v>
      </c>
      <c r="C75" s="660">
        <v>55</v>
      </c>
      <c r="D75" s="652">
        <v>5</v>
      </c>
      <c r="E75" s="726"/>
      <c r="F75" s="655">
        <v>2</v>
      </c>
      <c r="G75" s="727"/>
      <c r="H75" s="728"/>
      <c r="I75" s="729"/>
      <c r="J75" s="658"/>
      <c r="K75" s="659"/>
      <c r="L75" s="660">
        <v>16</v>
      </c>
      <c r="M75" s="730">
        <v>236.98</v>
      </c>
      <c r="N75" s="663"/>
      <c r="O75" s="731"/>
      <c r="P75" s="663">
        <v>30</v>
      </c>
      <c r="Q75" s="732">
        <v>222.76</v>
      </c>
      <c r="R75" s="662">
        <v>891.93</v>
      </c>
    </row>
    <row r="76" spans="1:18" ht="15.75" thickBot="1">
      <c r="A76" s="228"/>
      <c r="B76" s="733"/>
      <c r="C76" s="459"/>
      <c r="D76" s="459"/>
      <c r="E76" s="459"/>
      <c r="F76" s="459"/>
      <c r="G76" s="459"/>
      <c r="H76" s="734"/>
      <c r="I76" s="449"/>
      <c r="J76" s="735"/>
      <c r="K76" s="736"/>
      <c r="L76" s="737">
        <v>236.98</v>
      </c>
      <c r="M76" s="883">
        <v>0</v>
      </c>
      <c r="N76" s="739"/>
      <c r="O76" s="740"/>
      <c r="P76" s="741">
        <v>930.74</v>
      </c>
      <c r="Q76" s="742">
        <v>707.98</v>
      </c>
      <c r="R76" s="738">
        <v>38.81</v>
      </c>
    </row>
    <row r="77" spans="1:18" ht="15">
      <c r="A77" s="232"/>
      <c r="B77" s="650"/>
      <c r="C77" s="660"/>
      <c r="D77" s="652"/>
      <c r="E77" s="726"/>
      <c r="F77" s="655"/>
      <c r="G77" s="727"/>
      <c r="H77" s="728"/>
      <c r="I77" s="729"/>
      <c r="J77" s="658"/>
      <c r="K77" s="659"/>
      <c r="L77" s="660"/>
      <c r="M77" s="730"/>
      <c r="N77" s="663"/>
      <c r="O77" s="731"/>
      <c r="P77" s="663"/>
      <c r="Q77" s="732"/>
      <c r="R77" s="662"/>
    </row>
    <row r="78" spans="1:18" ht="15.75" thickBot="1">
      <c r="A78" s="228"/>
      <c r="B78" s="733"/>
      <c r="C78" s="459"/>
      <c r="D78" s="459"/>
      <c r="E78" s="459"/>
      <c r="F78" s="459"/>
      <c r="G78" s="459"/>
      <c r="H78" s="734"/>
      <c r="I78" s="449"/>
      <c r="J78" s="735"/>
      <c r="K78" s="736"/>
      <c r="L78" s="737"/>
      <c r="M78" s="738"/>
      <c r="N78" s="739"/>
      <c r="O78" s="740"/>
      <c r="P78" s="741"/>
      <c r="Q78" s="742"/>
      <c r="R78" s="738"/>
    </row>
    <row r="79" spans="1:18" ht="15">
      <c r="A79" s="997" t="s">
        <v>4</v>
      </c>
      <c r="B79" s="998"/>
      <c r="C79" s="460">
        <f t="shared" ref="C79:G79" si="0">SUM(C11,C13,C15,C17,C19,C21,C23,C25,C27,C29,C31,C33,C35,C37,C39,C41,C77)</f>
        <v>311</v>
      </c>
      <c r="D79" s="460">
        <f t="shared" si="0"/>
        <v>50</v>
      </c>
      <c r="E79" s="460">
        <f t="shared" si="0"/>
        <v>9</v>
      </c>
      <c r="F79" s="460">
        <f t="shared" si="0"/>
        <v>21</v>
      </c>
      <c r="G79" s="461">
        <f t="shared" si="0"/>
        <v>0</v>
      </c>
      <c r="H79" s="384">
        <v>10</v>
      </c>
      <c r="I79" s="383"/>
      <c r="J79" s="384">
        <v>1</v>
      </c>
      <c r="K79" s="385">
        <v>514.99</v>
      </c>
      <c r="L79" s="382">
        <f>L11+L17+L19+L21+L31+L33+L45+L47+L53+L55+L57+L61+L63+L65+L67+L69+L73+L75</f>
        <v>61</v>
      </c>
      <c r="M79" s="385">
        <f>M11+M17+M19+M21+M31+M33+M45+M47+M53+M55+M57+M61+M63+M65+M67+M69+M73+M75</f>
        <v>335.73</v>
      </c>
      <c r="N79" s="382">
        <f>N37+N57+N63+N73</f>
        <v>9</v>
      </c>
      <c r="O79" s="385">
        <f>O37+O57+O63+O73</f>
        <v>9725.5299999999988</v>
      </c>
      <c r="P79" s="382">
        <f t="shared" ref="P79:R80" si="1">P11+P13+P15+P17+P19+P21+P23+P25+P27+P29+P31+P33+P35+P37+P39+P41+P43+P45+P47+P49+P51+P53+P55+P57+P59+P61+P63+P65+P67+P69+P71+P73+P75</f>
        <v>602</v>
      </c>
      <c r="Q79" s="385">
        <f t="shared" si="1"/>
        <v>5112.3900000000003</v>
      </c>
      <c r="R79" s="386">
        <f t="shared" si="1"/>
        <v>23285.340000000004</v>
      </c>
    </row>
    <row r="80" spans="1:18" ht="15.75" thickBot="1">
      <c r="A80" s="462"/>
      <c r="B80" s="463"/>
      <c r="C80" s="464"/>
      <c r="D80" s="464"/>
      <c r="E80" s="464"/>
      <c r="F80" s="464"/>
      <c r="G80" s="464"/>
      <c r="H80" s="388">
        <f>SUM(I12,I14,I16,I18,I20,I22,I24,I26,I28,I30,I32,I34,I36,I38,I40,I42,I78)</f>
        <v>0</v>
      </c>
      <c r="I80" s="387"/>
      <c r="J80" s="388">
        <v>517.42999999999995</v>
      </c>
      <c r="K80" s="389">
        <v>2.44</v>
      </c>
      <c r="L80" s="389">
        <f>L12+L18+L20+L22+L32+L34+L46+L48+L54+L56+L58+L62+L64+L66+L68+L70+L74+L76</f>
        <v>684.51</v>
      </c>
      <c r="M80" s="389">
        <f>M12+M18+M20+M22+M32+M34+M46+M48+M54+M56+M58+M62+M64+M66+M68+M70+M74+M76</f>
        <v>348.77999999999992</v>
      </c>
      <c r="N80" s="389">
        <f>N38+N58+N64+N74</f>
        <v>10375.16</v>
      </c>
      <c r="O80" s="389">
        <f>O38+O58+O64+O74</f>
        <v>649.63</v>
      </c>
      <c r="P80" s="387">
        <f t="shared" si="1"/>
        <v>23849.78</v>
      </c>
      <c r="Q80" s="389">
        <f t="shared" si="1"/>
        <v>18737.390000000003</v>
      </c>
      <c r="R80" s="387">
        <f t="shared" si="1"/>
        <v>564.44000000000005</v>
      </c>
    </row>
    <row r="81" spans="1:18" ht="18" customHeight="1">
      <c r="A81" s="14"/>
      <c r="B81" s="15" t="s">
        <v>123</v>
      </c>
      <c r="C81" s="15"/>
      <c r="D81" s="15"/>
      <c r="E81" s="15"/>
      <c r="F81" s="15"/>
      <c r="G81" s="15"/>
      <c r="H81" s="682"/>
      <c r="I81" s="448"/>
      <c r="J81" s="15"/>
      <c r="K81" s="16"/>
      <c r="L81" s="17"/>
      <c r="M81" s="18"/>
      <c r="N81" s="19"/>
      <c r="O81" s="19"/>
      <c r="P81" s="19"/>
      <c r="Q81" s="19"/>
      <c r="R81" s="19"/>
    </row>
    <row r="82" spans="1:18" ht="18">
      <c r="A82" s="14"/>
      <c r="B82" s="15"/>
      <c r="C82" s="15"/>
      <c r="D82" s="15"/>
      <c r="E82" s="15"/>
      <c r="F82" s="15"/>
      <c r="G82" s="15"/>
      <c r="H82" s="683"/>
      <c r="I82" s="448"/>
      <c r="J82" s="15"/>
      <c r="K82" s="16"/>
      <c r="L82" s="17"/>
      <c r="M82" s="18"/>
      <c r="N82" s="19"/>
      <c r="O82" s="19"/>
      <c r="P82" s="19"/>
      <c r="Q82" s="19"/>
      <c r="R82" s="19"/>
    </row>
    <row r="83" spans="1:18" ht="18">
      <c r="A83" s="14"/>
      <c r="B83" s="15" t="s">
        <v>500</v>
      </c>
      <c r="C83" s="15"/>
      <c r="D83" s="15"/>
      <c r="E83" s="15"/>
      <c r="F83" s="15"/>
      <c r="G83" s="15"/>
      <c r="H83" s="683"/>
      <c r="I83" s="448"/>
      <c r="J83" s="15"/>
      <c r="K83" s="16"/>
      <c r="L83" s="17"/>
      <c r="M83" s="18"/>
      <c r="N83" s="19"/>
      <c r="O83" s="19"/>
      <c r="P83" s="19"/>
      <c r="Q83" s="19"/>
      <c r="R83" s="19"/>
    </row>
    <row r="84" spans="1:18" ht="18">
      <c r="A84" s="14"/>
      <c r="B84" s="15" t="s">
        <v>462</v>
      </c>
      <c r="C84" s="15"/>
      <c r="D84" s="15"/>
      <c r="E84" s="15"/>
      <c r="F84" s="15"/>
      <c r="G84" s="15"/>
      <c r="H84" s="683"/>
      <c r="I84" s="448"/>
      <c r="J84" s="15"/>
      <c r="K84" s="16"/>
      <c r="L84" s="17"/>
      <c r="M84" s="18"/>
      <c r="N84" s="19"/>
      <c r="O84" s="19"/>
      <c r="P84" s="19"/>
      <c r="Q84" s="19"/>
      <c r="R84" s="19"/>
    </row>
    <row r="85" spans="1:18" ht="18">
      <c r="A85" s="14"/>
      <c r="B85" s="885" t="s">
        <v>463</v>
      </c>
      <c r="C85" s="15"/>
      <c r="D85" s="15"/>
      <c r="E85" s="15"/>
      <c r="F85" s="15"/>
      <c r="G85" s="15"/>
      <c r="H85" s="15"/>
      <c r="I85" s="15"/>
      <c r="J85" s="15"/>
      <c r="K85" s="16"/>
      <c r="L85" s="17"/>
      <c r="M85" s="18"/>
      <c r="N85" s="19"/>
      <c r="O85" s="19"/>
      <c r="P85" s="19"/>
      <c r="Q85" s="19"/>
      <c r="R85" s="19"/>
    </row>
    <row r="86" spans="1:18" ht="18">
      <c r="A86" s="14"/>
      <c r="B86" s="15" t="s">
        <v>464</v>
      </c>
      <c r="C86" s="15"/>
      <c r="D86" s="15"/>
      <c r="E86" s="15"/>
      <c r="F86" s="15"/>
      <c r="G86" s="15"/>
      <c r="H86" s="15"/>
      <c r="I86" s="15"/>
      <c r="J86" s="15"/>
      <c r="K86" s="16"/>
      <c r="L86" s="17"/>
      <c r="M86" s="18"/>
      <c r="N86" s="19"/>
      <c r="O86" s="19"/>
      <c r="P86" s="19"/>
      <c r="Q86" s="19"/>
      <c r="R86" s="19"/>
    </row>
    <row r="87" spans="1:18" ht="18">
      <c r="A87" s="14"/>
      <c r="B87" s="15" t="s">
        <v>465</v>
      </c>
      <c r="C87" s="15"/>
      <c r="D87" s="15"/>
      <c r="E87" s="15"/>
      <c r="F87" s="15"/>
      <c r="G87" s="15"/>
      <c r="H87" s="15"/>
      <c r="I87" s="15"/>
      <c r="J87" s="15"/>
      <c r="K87" s="16"/>
      <c r="L87" s="17"/>
      <c r="M87" s="18"/>
      <c r="N87" s="19"/>
      <c r="O87" s="19"/>
      <c r="P87" s="19"/>
      <c r="Q87" s="19"/>
      <c r="R87" s="19"/>
    </row>
    <row r="88" spans="1:18" ht="18">
      <c r="A88" s="14"/>
      <c r="B88" s="15"/>
      <c r="C88" s="15"/>
      <c r="D88" s="15"/>
      <c r="E88" s="15"/>
      <c r="F88" s="15"/>
      <c r="G88" s="15"/>
      <c r="H88" s="15"/>
      <c r="I88" s="15"/>
      <c r="J88" s="15"/>
      <c r="K88" s="16"/>
      <c r="L88" s="17"/>
      <c r="M88" s="18"/>
      <c r="N88" s="19"/>
      <c r="O88" s="19"/>
      <c r="P88" s="19"/>
      <c r="Q88" s="19"/>
      <c r="R88" s="19"/>
    </row>
    <row r="89" spans="1:18" ht="18">
      <c r="A89" s="14"/>
      <c r="B89" s="15"/>
      <c r="C89" s="15"/>
      <c r="D89" s="15"/>
      <c r="E89" s="15"/>
      <c r="F89" s="15"/>
      <c r="G89" s="15"/>
      <c r="H89" s="15"/>
      <c r="I89" s="15"/>
      <c r="J89" s="15"/>
      <c r="K89" s="16"/>
      <c r="L89" s="17"/>
      <c r="M89" s="18"/>
      <c r="N89" s="19"/>
      <c r="O89" s="19"/>
      <c r="P89" s="19"/>
      <c r="Q89" s="19"/>
      <c r="R89" s="19"/>
    </row>
    <row r="90" spans="1:18" ht="18">
      <c r="A90" s="14"/>
      <c r="B90" s="15"/>
      <c r="C90" s="15"/>
      <c r="D90" s="15"/>
      <c r="E90" s="15"/>
      <c r="F90" s="15"/>
      <c r="G90" s="15"/>
      <c r="H90" s="15"/>
      <c r="I90" s="15"/>
      <c r="J90" s="15"/>
      <c r="K90" s="16"/>
      <c r="L90" s="17"/>
      <c r="M90" s="18"/>
      <c r="N90" s="19"/>
      <c r="O90" s="19"/>
      <c r="P90" s="19"/>
      <c r="Q90" s="19"/>
      <c r="R90" s="19"/>
    </row>
    <row r="91" spans="1:18" ht="18">
      <c r="A91" s="14"/>
      <c r="B91" s="15"/>
      <c r="C91" s="15"/>
      <c r="D91" s="15"/>
      <c r="E91" s="15"/>
      <c r="F91" s="15"/>
      <c r="G91" s="205"/>
      <c r="H91" s="205"/>
      <c r="I91" s="205"/>
      <c r="J91" s="15"/>
      <c r="K91" s="16"/>
      <c r="L91" s="17"/>
      <c r="M91" s="18"/>
      <c r="N91" s="19"/>
      <c r="O91" s="19"/>
      <c r="P91" s="19"/>
      <c r="Q91" s="19"/>
      <c r="R91" s="19"/>
    </row>
    <row r="92" spans="1:18" ht="18">
      <c r="A92" s="14"/>
      <c r="B92" s="15"/>
      <c r="C92" s="15"/>
      <c r="D92" s="15"/>
      <c r="E92" s="15"/>
      <c r="F92" s="15"/>
      <c r="G92" s="15"/>
      <c r="H92" s="15"/>
      <c r="I92" s="15"/>
      <c r="J92" s="15"/>
      <c r="K92" s="16"/>
      <c r="L92" s="17"/>
      <c r="M92" s="18"/>
      <c r="N92" s="19"/>
      <c r="O92" s="19"/>
      <c r="P92" s="19"/>
      <c r="Q92" s="19"/>
      <c r="R92" s="19"/>
    </row>
    <row r="93" spans="1:18" ht="18">
      <c r="A93" s="14"/>
      <c r="B93" s="15"/>
      <c r="C93" s="15"/>
      <c r="D93" s="15"/>
      <c r="E93" s="15"/>
      <c r="F93" s="15"/>
      <c r="G93" s="15"/>
      <c r="H93" s="15"/>
      <c r="I93" s="15"/>
      <c r="J93" s="15"/>
      <c r="K93" s="16"/>
      <c r="L93" s="17"/>
      <c r="M93" s="18"/>
      <c r="N93" s="19"/>
      <c r="O93" s="19"/>
      <c r="P93" s="19"/>
      <c r="Q93" s="19"/>
      <c r="R93" s="19"/>
    </row>
    <row r="94" spans="1:18" ht="18">
      <c r="A94" s="14"/>
      <c r="B94" s="15"/>
      <c r="C94" s="15"/>
      <c r="D94" s="15"/>
      <c r="E94" s="15"/>
      <c r="F94" s="15"/>
      <c r="G94" s="15"/>
      <c r="H94" s="15"/>
      <c r="I94" s="15"/>
      <c r="J94" s="15"/>
      <c r="K94" s="16"/>
      <c r="L94" s="17"/>
      <c r="M94" s="18"/>
      <c r="N94" s="19"/>
      <c r="O94" s="19"/>
      <c r="P94" s="19"/>
      <c r="Q94" s="19"/>
      <c r="R94" s="19"/>
    </row>
    <row r="95" spans="1:18" ht="18">
      <c r="A95" s="14"/>
      <c r="B95" s="15"/>
      <c r="C95" s="15"/>
      <c r="D95" s="15"/>
      <c r="E95" s="15"/>
      <c r="F95" s="15"/>
      <c r="G95" s="15"/>
      <c r="H95" s="15"/>
      <c r="I95" s="15"/>
      <c r="J95" s="15"/>
      <c r="K95" s="16"/>
      <c r="L95" s="17"/>
      <c r="M95" s="18"/>
      <c r="N95" s="19"/>
      <c r="O95" s="19"/>
      <c r="P95" s="19"/>
      <c r="Q95" s="19"/>
      <c r="R95" s="19"/>
    </row>
    <row r="96" spans="1:18" ht="18">
      <c r="A96" s="14"/>
      <c r="B96" s="15"/>
      <c r="C96" s="15"/>
      <c r="D96" s="15"/>
      <c r="E96" s="15"/>
      <c r="F96" s="15"/>
      <c r="G96" s="15"/>
      <c r="H96" s="15"/>
      <c r="I96" s="15"/>
      <c r="J96" s="15"/>
      <c r="K96" s="16"/>
      <c r="L96" s="17"/>
      <c r="M96" s="18"/>
      <c r="N96" s="19"/>
      <c r="O96" s="19"/>
      <c r="P96" s="19"/>
      <c r="Q96" s="19"/>
      <c r="R96" s="19"/>
    </row>
    <row r="97" spans="1:18" ht="18">
      <c r="A97" s="14"/>
      <c r="B97" s="15"/>
      <c r="C97" s="15"/>
      <c r="D97" s="15"/>
      <c r="E97" s="15"/>
      <c r="F97" s="15"/>
      <c r="G97" s="15"/>
      <c r="H97" s="15"/>
      <c r="I97" s="15"/>
      <c r="J97" s="15"/>
      <c r="K97" s="16"/>
      <c r="L97" s="17"/>
      <c r="M97" s="18"/>
      <c r="N97" s="19"/>
      <c r="O97" s="19"/>
      <c r="P97" s="19"/>
      <c r="Q97" s="19"/>
      <c r="R97" s="19"/>
    </row>
    <row r="98" spans="1:18" ht="18">
      <c r="A98" s="14"/>
      <c r="B98" s="15"/>
      <c r="C98" s="15"/>
      <c r="D98" s="15"/>
      <c r="E98" s="15"/>
      <c r="F98" s="15"/>
      <c r="G98" s="15"/>
      <c r="H98" s="15"/>
      <c r="I98" s="15"/>
      <c r="J98" s="15"/>
      <c r="K98" s="16"/>
      <c r="L98" s="17"/>
      <c r="M98" s="18"/>
      <c r="N98" s="19"/>
      <c r="O98" s="19"/>
      <c r="P98" s="19"/>
      <c r="Q98" s="19"/>
      <c r="R98" s="19"/>
    </row>
    <row r="99" spans="1:18" ht="18">
      <c r="A99" s="14"/>
      <c r="B99" s="15"/>
      <c r="C99" s="15"/>
      <c r="D99" s="15"/>
      <c r="E99" s="15"/>
      <c r="F99" s="15"/>
      <c r="G99" s="15"/>
      <c r="H99" s="15"/>
      <c r="I99" s="15"/>
      <c r="J99" s="15"/>
      <c r="K99" s="16"/>
      <c r="L99" s="17"/>
      <c r="M99" s="18"/>
      <c r="N99" s="19"/>
      <c r="O99" s="19"/>
      <c r="P99" s="19"/>
      <c r="Q99" s="19"/>
      <c r="R99" s="19"/>
    </row>
    <row r="100" spans="1:18" ht="18">
      <c r="A100" s="14"/>
      <c r="B100" s="15"/>
      <c r="C100" s="15"/>
      <c r="D100" s="15"/>
      <c r="E100" s="15"/>
      <c r="F100" s="15"/>
      <c r="G100" s="15"/>
      <c r="H100" s="15"/>
      <c r="I100" s="15"/>
      <c r="J100" s="15"/>
      <c r="K100" s="16"/>
      <c r="L100" s="17"/>
      <c r="M100" s="18"/>
      <c r="N100" s="19"/>
      <c r="O100" s="19"/>
      <c r="P100" s="19"/>
      <c r="Q100" s="19"/>
      <c r="R100" s="19"/>
    </row>
    <row r="101" spans="1:18" ht="18">
      <c r="A101" s="14"/>
      <c r="B101" s="15"/>
      <c r="C101" s="15"/>
      <c r="D101" s="15"/>
      <c r="E101" s="15"/>
      <c r="F101" s="15"/>
      <c r="G101" s="15"/>
      <c r="H101" s="15"/>
      <c r="I101" s="15"/>
      <c r="J101" s="15"/>
      <c r="K101" s="16"/>
      <c r="L101" s="17"/>
      <c r="M101" s="18"/>
      <c r="N101" s="19"/>
      <c r="O101" s="19"/>
      <c r="P101" s="19"/>
      <c r="Q101" s="19"/>
      <c r="R101" s="19"/>
    </row>
    <row r="102" spans="1:18" ht="18">
      <c r="A102" s="14"/>
      <c r="B102" s="15"/>
      <c r="C102" s="15"/>
      <c r="D102" s="15"/>
      <c r="E102" s="15"/>
      <c r="F102" s="15"/>
      <c r="G102" s="15"/>
      <c r="H102" s="15"/>
      <c r="I102" s="15"/>
      <c r="J102" s="15"/>
      <c r="K102" s="16"/>
      <c r="L102" s="17"/>
      <c r="M102" s="18"/>
      <c r="N102" s="19"/>
      <c r="O102" s="19"/>
      <c r="P102" s="19"/>
      <c r="Q102" s="19"/>
      <c r="R102" s="19"/>
    </row>
    <row r="103" spans="1:18" ht="18">
      <c r="A103" s="14"/>
      <c r="B103" s="15"/>
      <c r="C103" s="15"/>
      <c r="D103" s="15"/>
      <c r="E103" s="15"/>
      <c r="F103" s="15"/>
      <c r="G103" s="15"/>
      <c r="H103" s="15"/>
      <c r="I103" s="15"/>
      <c r="J103" s="15"/>
      <c r="K103" s="16"/>
      <c r="L103" s="17"/>
      <c r="M103" s="18"/>
      <c r="N103" s="19"/>
      <c r="O103" s="19"/>
      <c r="P103" s="19"/>
      <c r="Q103" s="19"/>
      <c r="R103" s="19"/>
    </row>
    <row r="104" spans="1:18" ht="15">
      <c r="A104" s="15"/>
      <c r="B104" s="20"/>
      <c r="C104" s="15"/>
      <c r="D104" s="20"/>
      <c r="E104" s="20"/>
      <c r="F104" s="20"/>
      <c r="G104" s="20"/>
      <c r="H104" s="20"/>
      <c r="I104" s="20"/>
      <c r="J104" s="20"/>
      <c r="K104" s="21"/>
      <c r="L104" s="22"/>
      <c r="M104" s="23"/>
      <c r="N104" s="22"/>
      <c r="O104" s="22"/>
      <c r="P104" s="22"/>
      <c r="Q104" s="22"/>
      <c r="R104" s="22"/>
    </row>
    <row r="105" spans="1:18">
      <c r="A105" s="17"/>
      <c r="B105" s="17"/>
      <c r="C105" s="17"/>
      <c r="D105" s="17"/>
      <c r="E105" s="17"/>
      <c r="F105" s="17"/>
      <c r="G105" s="17"/>
      <c r="H105" s="17"/>
      <c r="I105" s="17"/>
      <c r="J105" s="17"/>
      <c r="K105" s="18"/>
      <c r="L105" s="17"/>
      <c r="M105" s="18"/>
      <c r="N105" s="19"/>
      <c r="O105" s="19"/>
      <c r="P105" s="19"/>
      <c r="Q105" s="19"/>
      <c r="R105" s="19"/>
    </row>
    <row r="106" spans="1:18">
      <c r="A106" s="17"/>
      <c r="B106" s="17"/>
      <c r="C106" s="17"/>
      <c r="D106" s="17"/>
      <c r="E106" s="17"/>
      <c r="F106" s="17"/>
      <c r="G106" s="17"/>
      <c r="H106" s="17"/>
      <c r="I106" s="17"/>
      <c r="J106" s="17"/>
      <c r="K106" s="18"/>
      <c r="L106" s="17"/>
      <c r="M106" s="18"/>
      <c r="N106" s="19"/>
      <c r="O106" s="19"/>
      <c r="P106" s="19"/>
      <c r="Q106" s="19"/>
      <c r="R106" s="19"/>
    </row>
    <row r="107" spans="1:18">
      <c r="A107" s="17"/>
      <c r="B107" s="17"/>
      <c r="C107" s="17"/>
      <c r="D107" s="17"/>
      <c r="E107" s="17"/>
      <c r="F107" s="17"/>
      <c r="G107" s="17"/>
      <c r="H107" s="17"/>
      <c r="I107" s="17"/>
      <c r="J107" s="17"/>
      <c r="K107" s="18"/>
      <c r="L107" s="17"/>
      <c r="M107" s="18"/>
      <c r="N107" s="19"/>
      <c r="O107" s="19"/>
      <c r="P107" s="19"/>
      <c r="Q107" s="19"/>
      <c r="R107" s="19"/>
    </row>
    <row r="108" spans="1:18">
      <c r="A108" s="17"/>
      <c r="B108" s="17"/>
      <c r="C108" s="17"/>
      <c r="D108" s="17"/>
      <c r="E108" s="17"/>
      <c r="F108" s="17"/>
      <c r="G108" s="17"/>
      <c r="H108" s="17"/>
      <c r="I108" s="17"/>
      <c r="J108" s="17"/>
      <c r="K108" s="18"/>
      <c r="L108" s="17"/>
      <c r="M108" s="18"/>
      <c r="N108" s="19"/>
      <c r="O108" s="19"/>
      <c r="P108" s="19"/>
      <c r="Q108" s="19"/>
      <c r="R108" s="19"/>
    </row>
    <row r="109" spans="1:18">
      <c r="A109" s="17"/>
      <c r="B109" s="17"/>
      <c r="C109" s="17"/>
      <c r="D109" s="17"/>
      <c r="E109" s="17"/>
      <c r="F109" s="17"/>
      <c r="G109" s="17"/>
      <c r="H109" s="17"/>
      <c r="I109" s="17"/>
      <c r="J109" s="17"/>
      <c r="K109" s="18"/>
      <c r="L109" s="17"/>
      <c r="M109" s="18"/>
      <c r="N109" s="19"/>
      <c r="O109" s="19"/>
      <c r="P109" s="19"/>
      <c r="Q109" s="19"/>
      <c r="R109" s="19"/>
    </row>
    <row r="110" spans="1:18">
      <c r="A110" s="17"/>
      <c r="B110" s="17"/>
      <c r="C110" s="17"/>
      <c r="D110" s="17"/>
      <c r="E110" s="17"/>
      <c r="F110" s="17"/>
      <c r="G110" s="17"/>
      <c r="H110" s="17"/>
      <c r="I110" s="17"/>
      <c r="J110" s="17"/>
      <c r="K110" s="18"/>
      <c r="L110" s="17"/>
      <c r="M110" s="18"/>
      <c r="N110" s="19"/>
      <c r="O110" s="19"/>
      <c r="P110" s="19"/>
      <c r="Q110" s="19"/>
      <c r="R110" s="19"/>
    </row>
    <row r="111" spans="1:18">
      <c r="A111" s="17"/>
      <c r="B111" s="17"/>
      <c r="C111" s="17"/>
      <c r="D111" s="17"/>
      <c r="E111" s="17"/>
      <c r="F111" s="17"/>
      <c r="G111" s="17"/>
      <c r="H111" s="17"/>
      <c r="I111" s="17"/>
      <c r="J111" s="17"/>
      <c r="K111" s="18"/>
      <c r="L111" s="17"/>
      <c r="M111" s="18"/>
      <c r="N111" s="19"/>
      <c r="O111" s="19"/>
      <c r="P111" s="19"/>
      <c r="Q111" s="19"/>
      <c r="R111" s="19"/>
    </row>
    <row r="112" spans="1:18">
      <c r="A112" s="17"/>
      <c r="B112" s="17"/>
      <c r="C112" s="17"/>
      <c r="D112" s="17"/>
      <c r="E112" s="17"/>
      <c r="F112" s="17"/>
      <c r="G112" s="17"/>
      <c r="H112" s="17"/>
      <c r="I112" s="17"/>
      <c r="J112" s="17"/>
      <c r="K112" s="18"/>
      <c r="L112" s="17"/>
      <c r="M112" s="18"/>
      <c r="N112" s="19"/>
      <c r="O112" s="19"/>
      <c r="P112" s="19"/>
      <c r="Q112" s="19"/>
      <c r="R112" s="19"/>
    </row>
    <row r="113" spans="1:18">
      <c r="A113" s="17"/>
      <c r="B113" s="17"/>
      <c r="C113" s="17"/>
      <c r="D113" s="17"/>
      <c r="E113" s="17"/>
      <c r="F113" s="17"/>
      <c r="G113" s="17"/>
      <c r="H113" s="17"/>
      <c r="I113" s="17"/>
      <c r="J113" s="17"/>
      <c r="K113" s="18"/>
      <c r="L113" s="17"/>
      <c r="M113" s="18"/>
      <c r="N113" s="19"/>
      <c r="O113" s="19"/>
      <c r="P113" s="19"/>
      <c r="Q113" s="19"/>
      <c r="R113" s="19"/>
    </row>
    <row r="114" spans="1:18">
      <c r="A114" s="17"/>
      <c r="B114" s="17"/>
      <c r="C114" s="17"/>
      <c r="D114" s="17"/>
      <c r="E114" s="17"/>
      <c r="F114" s="17"/>
      <c r="G114" s="17"/>
      <c r="H114" s="17"/>
      <c r="I114" s="17"/>
      <c r="J114" s="17"/>
      <c r="K114" s="18"/>
      <c r="L114" s="17"/>
      <c r="M114" s="18"/>
      <c r="N114" s="19"/>
      <c r="O114" s="19"/>
      <c r="P114" s="19"/>
      <c r="Q114" s="19"/>
      <c r="R114" s="19"/>
    </row>
    <row r="115" spans="1:18">
      <c r="A115" s="17"/>
      <c r="B115" s="17"/>
      <c r="C115" s="17"/>
      <c r="D115" s="17"/>
      <c r="E115" s="17"/>
      <c r="F115" s="17"/>
      <c r="G115" s="17"/>
      <c r="H115" s="17"/>
      <c r="I115" s="17"/>
      <c r="J115" s="17"/>
      <c r="K115" s="18"/>
      <c r="L115" s="17"/>
      <c r="M115" s="18"/>
      <c r="N115" s="19"/>
      <c r="O115" s="19"/>
      <c r="P115" s="19"/>
      <c r="Q115" s="19"/>
      <c r="R115" s="19"/>
    </row>
    <row r="116" spans="1:18">
      <c r="A116" s="17"/>
      <c r="B116" s="17"/>
      <c r="C116" s="17"/>
      <c r="D116" s="17"/>
      <c r="E116" s="17"/>
      <c r="F116" s="17"/>
      <c r="G116" s="17"/>
      <c r="H116" s="17"/>
      <c r="I116" s="17"/>
      <c r="J116" s="17"/>
      <c r="K116" s="18"/>
      <c r="L116" s="17"/>
      <c r="M116" s="18"/>
      <c r="N116" s="19"/>
      <c r="O116" s="19"/>
      <c r="P116" s="19"/>
      <c r="Q116" s="19"/>
      <c r="R116" s="19"/>
    </row>
    <row r="117" spans="1:18">
      <c r="A117" s="17"/>
      <c r="B117" s="17"/>
      <c r="C117" s="17"/>
      <c r="D117" s="17"/>
      <c r="E117" s="17"/>
      <c r="F117" s="17"/>
      <c r="G117" s="17"/>
      <c r="H117" s="17"/>
      <c r="I117" s="17"/>
      <c r="J117" s="17"/>
      <c r="K117" s="18"/>
      <c r="L117" s="17"/>
      <c r="M117" s="18"/>
      <c r="N117" s="19"/>
      <c r="O117" s="19"/>
      <c r="P117" s="19"/>
      <c r="Q117" s="19"/>
      <c r="R117" s="19"/>
    </row>
    <row r="118" spans="1:18">
      <c r="A118" s="17"/>
      <c r="B118" s="17"/>
      <c r="C118" s="17"/>
      <c r="D118" s="17"/>
      <c r="E118" s="17"/>
      <c r="F118" s="17"/>
      <c r="G118" s="17"/>
      <c r="H118" s="17"/>
      <c r="I118" s="17"/>
      <c r="J118" s="17"/>
      <c r="K118" s="18"/>
      <c r="L118" s="17"/>
      <c r="M118" s="18"/>
      <c r="N118" s="19"/>
      <c r="O118" s="19"/>
      <c r="P118" s="19"/>
      <c r="Q118" s="19"/>
      <c r="R118" s="19"/>
    </row>
    <row r="119" spans="1:18">
      <c r="A119" s="17"/>
      <c r="B119" s="17"/>
      <c r="C119" s="17"/>
      <c r="D119" s="17"/>
      <c r="E119" s="17"/>
      <c r="F119" s="17"/>
      <c r="G119" s="17"/>
      <c r="H119" s="17"/>
      <c r="I119" s="17"/>
      <c r="J119" s="17"/>
      <c r="K119" s="18"/>
      <c r="L119" s="17"/>
      <c r="M119" s="18"/>
      <c r="N119" s="19"/>
      <c r="O119" s="19"/>
      <c r="P119" s="19"/>
      <c r="Q119" s="19"/>
      <c r="R119" s="19"/>
    </row>
    <row r="120" spans="1:18">
      <c r="A120" s="17"/>
      <c r="B120" s="17"/>
      <c r="C120" s="17"/>
      <c r="D120" s="17"/>
      <c r="E120" s="17"/>
      <c r="F120" s="17"/>
      <c r="G120" s="17"/>
      <c r="H120" s="17"/>
      <c r="I120" s="17"/>
      <c r="J120" s="17"/>
      <c r="K120" s="18"/>
      <c r="L120" s="17"/>
      <c r="M120" s="18"/>
      <c r="N120" s="19"/>
      <c r="O120" s="19"/>
      <c r="P120" s="19"/>
      <c r="Q120" s="19"/>
      <c r="R120" s="19"/>
    </row>
    <row r="121" spans="1:18">
      <c r="A121" s="17"/>
      <c r="B121" s="17"/>
      <c r="C121" s="17"/>
      <c r="D121" s="17"/>
      <c r="E121" s="17"/>
      <c r="F121" s="17"/>
      <c r="G121" s="17"/>
      <c r="H121" s="17"/>
      <c r="I121" s="17"/>
      <c r="J121" s="17"/>
      <c r="K121" s="18"/>
      <c r="L121" s="17"/>
      <c r="M121" s="18"/>
      <c r="N121" s="19"/>
      <c r="O121" s="19"/>
      <c r="P121" s="19"/>
      <c r="Q121" s="19"/>
      <c r="R121" s="19"/>
    </row>
    <row r="122" spans="1:18">
      <c r="A122" s="17"/>
      <c r="B122" s="17"/>
      <c r="C122" s="17"/>
      <c r="D122" s="17"/>
      <c r="E122" s="17"/>
      <c r="F122" s="17"/>
      <c r="G122" s="17"/>
      <c r="H122" s="17"/>
      <c r="I122" s="17"/>
      <c r="J122" s="17"/>
      <c r="K122" s="18"/>
      <c r="L122" s="17"/>
      <c r="M122" s="18"/>
      <c r="N122" s="19"/>
      <c r="O122" s="19"/>
      <c r="P122" s="19"/>
      <c r="Q122" s="19"/>
      <c r="R122" s="19"/>
    </row>
    <row r="123" spans="1:18">
      <c r="A123" s="17"/>
      <c r="B123" s="17"/>
      <c r="C123" s="17"/>
      <c r="D123" s="17"/>
      <c r="E123" s="17"/>
      <c r="F123" s="17"/>
      <c r="G123" s="17"/>
      <c r="H123" s="17"/>
      <c r="I123" s="17"/>
      <c r="J123" s="17"/>
      <c r="K123" s="18"/>
      <c r="L123" s="17"/>
      <c r="M123" s="18"/>
      <c r="N123" s="19"/>
      <c r="O123" s="19"/>
      <c r="P123" s="19"/>
      <c r="Q123" s="19"/>
      <c r="R123" s="19"/>
    </row>
    <row r="124" spans="1:18">
      <c r="A124" s="17"/>
      <c r="B124" s="17"/>
      <c r="C124" s="17"/>
      <c r="D124" s="17"/>
      <c r="E124" s="17"/>
      <c r="F124" s="17"/>
      <c r="G124" s="17"/>
      <c r="H124" s="17"/>
      <c r="I124" s="17"/>
      <c r="J124" s="17"/>
      <c r="K124" s="18"/>
      <c r="L124" s="17"/>
      <c r="M124" s="18"/>
      <c r="N124" s="19"/>
      <c r="O124" s="19"/>
      <c r="P124" s="19"/>
      <c r="Q124" s="19"/>
      <c r="R124" s="19"/>
    </row>
    <row r="125" spans="1:18">
      <c r="A125" s="17"/>
      <c r="B125" s="17"/>
      <c r="C125" s="17"/>
      <c r="D125" s="17"/>
      <c r="E125" s="17"/>
      <c r="F125" s="17"/>
      <c r="G125" s="17"/>
      <c r="H125" s="17"/>
      <c r="I125" s="17"/>
      <c r="J125" s="17"/>
      <c r="K125" s="18"/>
      <c r="L125" s="17"/>
      <c r="M125" s="18"/>
      <c r="N125" s="19"/>
      <c r="O125" s="19"/>
      <c r="P125" s="19"/>
      <c r="Q125" s="19"/>
      <c r="R125" s="19"/>
    </row>
    <row r="126" spans="1:18">
      <c r="A126" s="17"/>
      <c r="B126" s="17"/>
      <c r="C126" s="17"/>
      <c r="D126" s="17"/>
      <c r="E126" s="17"/>
      <c r="F126" s="17"/>
      <c r="G126" s="17"/>
      <c r="H126" s="17"/>
      <c r="I126" s="17"/>
      <c r="J126" s="17"/>
      <c r="K126" s="18"/>
      <c r="L126" s="17"/>
      <c r="M126" s="18"/>
      <c r="N126" s="19"/>
      <c r="O126" s="19"/>
      <c r="P126" s="19"/>
      <c r="Q126" s="19"/>
      <c r="R126" s="19"/>
    </row>
    <row r="127" spans="1:18">
      <c r="A127" s="17"/>
      <c r="B127" s="17"/>
      <c r="C127" s="17"/>
      <c r="D127" s="17"/>
      <c r="E127" s="17"/>
      <c r="F127" s="17"/>
      <c r="G127" s="17"/>
      <c r="H127" s="17"/>
      <c r="I127" s="17"/>
      <c r="J127" s="17"/>
      <c r="K127" s="18"/>
      <c r="L127" s="17"/>
      <c r="M127" s="18"/>
      <c r="N127" s="19"/>
      <c r="O127" s="19"/>
      <c r="P127" s="19"/>
      <c r="Q127" s="19"/>
      <c r="R127" s="19"/>
    </row>
    <row r="128" spans="1:18">
      <c r="A128" s="17"/>
      <c r="B128" s="17"/>
      <c r="C128" s="17"/>
      <c r="D128" s="17"/>
      <c r="E128" s="17"/>
      <c r="F128" s="17"/>
      <c r="G128" s="17"/>
      <c r="H128" s="17"/>
      <c r="I128" s="17"/>
      <c r="J128" s="17"/>
      <c r="K128" s="18"/>
      <c r="L128" s="17"/>
      <c r="M128" s="18"/>
      <c r="N128" s="19"/>
      <c r="O128" s="19"/>
      <c r="P128" s="19"/>
      <c r="Q128" s="19"/>
      <c r="R128" s="19"/>
    </row>
    <row r="129" spans="1:18">
      <c r="A129" s="17"/>
      <c r="B129" s="17"/>
      <c r="C129" s="17"/>
      <c r="D129" s="17"/>
      <c r="E129" s="17"/>
      <c r="F129" s="17"/>
      <c r="G129" s="17"/>
      <c r="H129" s="17"/>
      <c r="I129" s="17"/>
      <c r="J129" s="17"/>
      <c r="K129" s="18"/>
      <c r="L129" s="17"/>
      <c r="M129" s="18"/>
      <c r="N129" s="19"/>
      <c r="O129" s="19"/>
      <c r="P129" s="19"/>
      <c r="Q129" s="19"/>
      <c r="R129" s="19"/>
    </row>
    <row r="130" spans="1:18">
      <c r="A130" s="17"/>
      <c r="B130" s="17"/>
      <c r="C130" s="17"/>
      <c r="D130" s="17"/>
      <c r="E130" s="17"/>
      <c r="F130" s="17"/>
      <c r="G130" s="17"/>
      <c r="H130" s="17"/>
      <c r="I130" s="17"/>
      <c r="J130" s="17"/>
      <c r="K130" s="18"/>
      <c r="L130" s="17"/>
      <c r="M130" s="18"/>
      <c r="N130" s="19"/>
      <c r="O130" s="19"/>
      <c r="P130" s="19"/>
      <c r="Q130" s="19"/>
      <c r="R130" s="19"/>
    </row>
    <row r="131" spans="1:18">
      <c r="A131" s="17"/>
      <c r="B131" s="17"/>
      <c r="C131" s="17"/>
      <c r="D131" s="17"/>
      <c r="E131" s="17"/>
      <c r="F131" s="17"/>
      <c r="G131" s="17"/>
      <c r="H131" s="17"/>
      <c r="I131" s="17"/>
      <c r="J131" s="17"/>
      <c r="K131" s="18"/>
      <c r="L131" s="17"/>
      <c r="M131" s="18"/>
      <c r="N131" s="19"/>
      <c r="O131" s="19"/>
      <c r="P131" s="19"/>
      <c r="Q131" s="19"/>
      <c r="R131" s="19"/>
    </row>
    <row r="132" spans="1:18">
      <c r="A132" s="17"/>
      <c r="B132" s="17"/>
      <c r="C132" s="17"/>
      <c r="D132" s="17"/>
      <c r="E132" s="17"/>
      <c r="F132" s="17"/>
      <c r="G132" s="17"/>
      <c r="H132" s="17"/>
      <c r="I132" s="17"/>
      <c r="J132" s="17"/>
      <c r="K132" s="18"/>
      <c r="L132" s="17"/>
      <c r="M132" s="18"/>
      <c r="N132" s="19"/>
      <c r="O132" s="19"/>
      <c r="P132" s="19"/>
      <c r="Q132" s="19"/>
      <c r="R132" s="19"/>
    </row>
    <row r="133" spans="1:18">
      <c r="A133" s="17"/>
      <c r="B133" s="17"/>
      <c r="C133" s="17"/>
      <c r="D133" s="17"/>
      <c r="E133" s="17"/>
      <c r="F133" s="17"/>
      <c r="G133" s="17"/>
      <c r="H133" s="17"/>
      <c r="I133" s="17"/>
      <c r="J133" s="17"/>
      <c r="K133" s="18"/>
      <c r="L133" s="17"/>
      <c r="M133" s="18"/>
      <c r="N133" s="19"/>
      <c r="O133" s="19"/>
      <c r="P133" s="19"/>
      <c r="Q133" s="19"/>
      <c r="R133" s="19"/>
    </row>
    <row r="134" spans="1:18">
      <c r="A134" s="17"/>
      <c r="B134" s="17"/>
      <c r="C134" s="17"/>
      <c r="D134" s="17"/>
      <c r="E134" s="17"/>
      <c r="F134" s="17"/>
      <c r="G134" s="17"/>
      <c r="H134" s="17"/>
      <c r="I134" s="17"/>
      <c r="J134" s="17"/>
      <c r="K134" s="18"/>
      <c r="L134" s="17"/>
      <c r="M134" s="18"/>
      <c r="N134" s="19"/>
      <c r="O134" s="19"/>
      <c r="P134" s="19"/>
      <c r="Q134" s="19"/>
      <c r="R134" s="19"/>
    </row>
    <row r="135" spans="1:18">
      <c r="A135" s="17"/>
      <c r="B135" s="17"/>
      <c r="C135" s="17"/>
      <c r="D135" s="17"/>
      <c r="E135" s="17"/>
      <c r="F135" s="17"/>
      <c r="G135" s="17"/>
      <c r="H135" s="17"/>
      <c r="I135" s="17"/>
      <c r="J135" s="17"/>
      <c r="K135" s="18"/>
      <c r="L135" s="17"/>
      <c r="M135" s="18"/>
      <c r="N135" s="19"/>
      <c r="O135" s="19"/>
      <c r="P135" s="19"/>
      <c r="Q135" s="19"/>
      <c r="R135" s="19"/>
    </row>
    <row r="136" spans="1:18">
      <c r="A136" s="17"/>
      <c r="B136" s="17"/>
      <c r="C136" s="17"/>
      <c r="D136" s="17"/>
      <c r="E136" s="17"/>
      <c r="F136" s="17"/>
      <c r="G136" s="17"/>
      <c r="H136" s="17"/>
      <c r="I136" s="17"/>
      <c r="J136" s="17"/>
      <c r="K136" s="18"/>
      <c r="L136" s="17"/>
      <c r="M136" s="18"/>
      <c r="N136" s="19"/>
      <c r="O136" s="19"/>
      <c r="P136" s="19"/>
      <c r="Q136" s="19"/>
      <c r="R136" s="19"/>
    </row>
    <row r="137" spans="1:18">
      <c r="A137" s="17"/>
      <c r="B137" s="17"/>
      <c r="C137" s="17"/>
      <c r="D137" s="17"/>
      <c r="E137" s="17"/>
      <c r="F137" s="17"/>
      <c r="G137" s="17"/>
      <c r="H137" s="17"/>
      <c r="I137" s="17"/>
      <c r="J137" s="17"/>
      <c r="K137" s="18"/>
      <c r="L137" s="17"/>
      <c r="M137" s="18"/>
      <c r="N137" s="19"/>
      <c r="O137" s="19"/>
      <c r="P137" s="19"/>
      <c r="Q137" s="19"/>
      <c r="R137" s="19"/>
    </row>
    <row r="138" spans="1:18">
      <c r="A138" s="17"/>
      <c r="B138" s="17"/>
      <c r="C138" s="17"/>
      <c r="D138" s="17"/>
      <c r="E138" s="17"/>
      <c r="F138" s="17"/>
      <c r="G138" s="17"/>
      <c r="H138" s="17"/>
      <c r="I138" s="17"/>
      <c r="J138" s="17"/>
      <c r="K138" s="18"/>
      <c r="L138" s="17"/>
      <c r="M138" s="18"/>
      <c r="N138" s="19"/>
      <c r="O138" s="19"/>
      <c r="P138" s="19"/>
      <c r="Q138" s="19"/>
      <c r="R138" s="19"/>
    </row>
    <row r="139" spans="1:18">
      <c r="A139" s="17"/>
      <c r="B139" s="17"/>
      <c r="C139" s="17"/>
      <c r="D139" s="17"/>
      <c r="E139" s="17"/>
      <c r="F139" s="17"/>
      <c r="G139" s="17"/>
      <c r="H139" s="17"/>
      <c r="I139" s="17"/>
      <c r="J139" s="17"/>
      <c r="K139" s="18"/>
      <c r="L139" s="17"/>
      <c r="M139" s="18"/>
      <c r="N139" s="19"/>
      <c r="O139" s="19"/>
      <c r="P139" s="19"/>
      <c r="Q139" s="19"/>
      <c r="R139" s="19"/>
    </row>
    <row r="140" spans="1:18">
      <c r="A140" s="17"/>
      <c r="B140" s="17"/>
      <c r="C140" s="17"/>
      <c r="D140" s="17"/>
      <c r="E140" s="17"/>
      <c r="F140" s="17"/>
      <c r="G140" s="17"/>
      <c r="H140" s="17"/>
      <c r="I140" s="17"/>
      <c r="J140" s="17"/>
      <c r="K140" s="18"/>
      <c r="L140" s="17"/>
      <c r="M140" s="18"/>
      <c r="N140" s="19"/>
      <c r="O140" s="19"/>
      <c r="P140" s="19"/>
      <c r="Q140" s="19"/>
      <c r="R140" s="19"/>
    </row>
    <row r="141" spans="1:18">
      <c r="A141" s="17"/>
      <c r="B141" s="17"/>
      <c r="C141" s="17"/>
      <c r="D141" s="17"/>
      <c r="E141" s="17"/>
      <c r="F141" s="17"/>
      <c r="G141" s="17"/>
      <c r="H141" s="17"/>
      <c r="I141" s="17"/>
      <c r="J141" s="17"/>
      <c r="K141" s="18"/>
      <c r="L141" s="17"/>
      <c r="M141" s="18"/>
      <c r="N141" s="19"/>
      <c r="O141" s="19"/>
      <c r="P141" s="19"/>
      <c r="Q141" s="19"/>
      <c r="R141" s="19"/>
    </row>
    <row r="142" spans="1:18">
      <c r="A142" s="17"/>
      <c r="B142" s="17"/>
      <c r="C142" s="17"/>
      <c r="D142" s="17"/>
      <c r="E142" s="17"/>
      <c r="F142" s="17"/>
      <c r="G142" s="17"/>
      <c r="H142" s="17"/>
      <c r="I142" s="17"/>
      <c r="J142" s="17"/>
      <c r="K142" s="18"/>
      <c r="L142" s="17"/>
      <c r="M142" s="18"/>
      <c r="N142" s="19"/>
      <c r="O142" s="19"/>
      <c r="P142" s="19"/>
      <c r="Q142" s="19"/>
      <c r="R142" s="19"/>
    </row>
    <row r="143" spans="1:18">
      <c r="A143" s="17"/>
      <c r="B143" s="17"/>
      <c r="C143" s="17"/>
      <c r="D143" s="17"/>
      <c r="E143" s="17"/>
      <c r="F143" s="17"/>
      <c r="G143" s="17"/>
      <c r="H143" s="17"/>
      <c r="I143" s="17"/>
      <c r="J143" s="17"/>
      <c r="K143" s="18"/>
      <c r="L143" s="17"/>
      <c r="M143" s="18"/>
      <c r="N143" s="19"/>
      <c r="O143" s="19"/>
      <c r="P143" s="19"/>
      <c r="Q143" s="19"/>
      <c r="R143" s="19"/>
    </row>
    <row r="144" spans="1:18">
      <c r="A144" s="17"/>
      <c r="B144" s="17"/>
      <c r="C144" s="17"/>
      <c r="D144" s="17"/>
      <c r="E144" s="17"/>
      <c r="F144" s="17"/>
      <c r="G144" s="17"/>
      <c r="H144" s="17"/>
      <c r="I144" s="17"/>
      <c r="J144" s="17"/>
      <c r="K144" s="18"/>
      <c r="L144" s="17"/>
      <c r="M144" s="18"/>
      <c r="N144" s="19"/>
      <c r="O144" s="19"/>
      <c r="P144" s="19"/>
      <c r="Q144" s="19"/>
      <c r="R144" s="19"/>
    </row>
    <row r="145" spans="1:18">
      <c r="A145" s="17"/>
      <c r="B145" s="17"/>
      <c r="C145" s="17"/>
      <c r="D145" s="17"/>
      <c r="E145" s="17"/>
      <c r="F145" s="17"/>
      <c r="G145" s="17"/>
      <c r="H145" s="17"/>
      <c r="I145" s="17"/>
      <c r="J145" s="17"/>
      <c r="K145" s="18"/>
      <c r="L145" s="17"/>
      <c r="M145" s="18"/>
      <c r="N145" s="19"/>
      <c r="O145" s="19"/>
      <c r="P145" s="19"/>
      <c r="Q145" s="19"/>
      <c r="R145" s="19"/>
    </row>
    <row r="146" spans="1:18">
      <c r="A146" s="17"/>
      <c r="B146" s="17"/>
      <c r="C146" s="17"/>
      <c r="D146" s="17"/>
      <c r="E146" s="17"/>
      <c r="F146" s="17"/>
      <c r="G146" s="17"/>
      <c r="H146" s="17"/>
      <c r="I146" s="17"/>
      <c r="J146" s="17"/>
      <c r="K146" s="18"/>
      <c r="L146" s="17"/>
      <c r="M146" s="18"/>
      <c r="N146" s="19"/>
      <c r="O146" s="19"/>
      <c r="P146" s="19"/>
      <c r="Q146" s="19"/>
      <c r="R146" s="19"/>
    </row>
    <row r="147" spans="1:18">
      <c r="A147" s="17"/>
      <c r="B147" s="17"/>
      <c r="C147" s="17"/>
      <c r="D147" s="17"/>
      <c r="E147" s="17"/>
      <c r="F147" s="17"/>
      <c r="G147" s="17"/>
      <c r="H147" s="17"/>
      <c r="I147" s="17"/>
      <c r="J147" s="17"/>
      <c r="K147" s="18"/>
      <c r="L147" s="17"/>
      <c r="M147" s="18"/>
      <c r="N147" s="19"/>
      <c r="O147" s="19"/>
      <c r="P147" s="19"/>
      <c r="Q147" s="19"/>
      <c r="R147" s="19"/>
    </row>
    <row r="148" spans="1:18">
      <c r="A148" s="17"/>
      <c r="B148" s="17"/>
      <c r="C148" s="17"/>
      <c r="D148" s="17"/>
      <c r="E148" s="17"/>
      <c r="F148" s="17"/>
      <c r="G148" s="17"/>
      <c r="H148" s="17"/>
      <c r="I148" s="17"/>
      <c r="J148" s="17"/>
      <c r="K148" s="18"/>
      <c r="L148" s="17"/>
      <c r="M148" s="18"/>
      <c r="N148" s="19"/>
      <c r="O148" s="19"/>
      <c r="P148" s="19"/>
      <c r="Q148" s="19"/>
      <c r="R148" s="19"/>
    </row>
    <row r="149" spans="1:18">
      <c r="A149" s="17"/>
      <c r="B149" s="17"/>
      <c r="C149" s="17"/>
      <c r="D149" s="17"/>
      <c r="E149" s="17"/>
      <c r="F149" s="17"/>
      <c r="G149" s="17"/>
      <c r="H149" s="17"/>
      <c r="I149" s="17"/>
      <c r="J149" s="17"/>
      <c r="K149" s="18"/>
      <c r="L149" s="17"/>
      <c r="M149" s="18"/>
      <c r="N149" s="19"/>
      <c r="O149" s="19"/>
      <c r="P149" s="19"/>
      <c r="Q149" s="19"/>
      <c r="R149" s="19"/>
    </row>
    <row r="150" spans="1:18">
      <c r="A150" s="17"/>
      <c r="B150" s="17"/>
      <c r="C150" s="17"/>
      <c r="D150" s="17"/>
      <c r="E150" s="17"/>
      <c r="F150" s="17"/>
      <c r="G150" s="17"/>
      <c r="H150" s="17"/>
      <c r="I150" s="17"/>
      <c r="J150" s="17"/>
      <c r="K150" s="18"/>
      <c r="L150" s="17"/>
      <c r="M150" s="18"/>
      <c r="N150" s="19"/>
      <c r="O150" s="19"/>
      <c r="P150" s="19"/>
      <c r="Q150" s="19"/>
      <c r="R150" s="19"/>
    </row>
    <row r="151" spans="1:18">
      <c r="A151" s="17"/>
      <c r="B151" s="17"/>
      <c r="C151" s="17"/>
      <c r="D151" s="17"/>
      <c r="E151" s="17"/>
      <c r="F151" s="17"/>
      <c r="G151" s="17"/>
      <c r="H151" s="17"/>
      <c r="I151" s="17"/>
      <c r="J151" s="17"/>
      <c r="K151" s="18"/>
      <c r="L151" s="17"/>
      <c r="M151" s="18"/>
      <c r="N151" s="19"/>
      <c r="O151" s="19"/>
      <c r="P151" s="19"/>
      <c r="Q151" s="19"/>
      <c r="R151" s="19"/>
    </row>
    <row r="152" spans="1:18">
      <c r="A152" s="17"/>
      <c r="B152" s="17"/>
      <c r="C152" s="17"/>
      <c r="D152" s="17"/>
      <c r="E152" s="17"/>
      <c r="F152" s="17"/>
      <c r="G152" s="17"/>
      <c r="H152" s="17"/>
      <c r="I152" s="17"/>
      <c r="J152" s="17"/>
      <c r="K152" s="18"/>
      <c r="L152" s="17"/>
      <c r="M152" s="18"/>
      <c r="N152" s="19"/>
      <c r="O152" s="19"/>
      <c r="P152" s="19"/>
      <c r="Q152" s="19"/>
      <c r="R152" s="19"/>
    </row>
    <row r="153" spans="1:18">
      <c r="A153" s="17"/>
      <c r="B153" s="17"/>
      <c r="C153" s="17"/>
      <c r="D153" s="17"/>
      <c r="E153" s="17"/>
      <c r="F153" s="17"/>
      <c r="G153" s="17"/>
      <c r="H153" s="17"/>
      <c r="I153" s="17"/>
      <c r="J153" s="17"/>
      <c r="K153" s="18"/>
      <c r="L153" s="17"/>
      <c r="M153" s="18"/>
      <c r="N153" s="19"/>
      <c r="O153" s="19"/>
      <c r="P153" s="19"/>
      <c r="Q153" s="19"/>
      <c r="R153" s="19"/>
    </row>
    <row r="154" spans="1:18">
      <c r="A154" s="17"/>
      <c r="B154" s="17"/>
      <c r="C154" s="17"/>
      <c r="D154" s="17"/>
      <c r="E154" s="17"/>
      <c r="F154" s="17"/>
      <c r="G154" s="17"/>
      <c r="H154" s="17"/>
      <c r="I154" s="17"/>
      <c r="J154" s="17"/>
      <c r="K154" s="18"/>
      <c r="L154" s="17"/>
      <c r="M154" s="18"/>
      <c r="N154" s="19"/>
      <c r="O154" s="19"/>
      <c r="P154" s="19"/>
      <c r="Q154" s="19"/>
      <c r="R154" s="19"/>
    </row>
    <row r="155" spans="1:18">
      <c r="A155" s="17"/>
      <c r="B155" s="17"/>
      <c r="C155" s="17"/>
      <c r="D155" s="17"/>
      <c r="E155" s="17"/>
      <c r="F155" s="17"/>
      <c r="G155" s="17"/>
      <c r="H155" s="17"/>
      <c r="I155" s="17"/>
      <c r="J155" s="17"/>
      <c r="K155" s="18"/>
      <c r="L155" s="17"/>
      <c r="M155" s="18"/>
      <c r="N155" s="19"/>
      <c r="O155" s="19"/>
      <c r="P155" s="19"/>
      <c r="Q155" s="19"/>
      <c r="R155" s="19"/>
    </row>
    <row r="156" spans="1:18">
      <c r="A156" s="17"/>
      <c r="B156" s="17"/>
      <c r="C156" s="17"/>
      <c r="D156" s="17"/>
      <c r="E156" s="17"/>
      <c r="F156" s="17"/>
      <c r="G156" s="17"/>
      <c r="H156" s="17"/>
      <c r="I156" s="17"/>
      <c r="J156" s="17"/>
      <c r="K156" s="18"/>
      <c r="L156" s="17"/>
      <c r="M156" s="18"/>
      <c r="N156" s="19"/>
      <c r="O156" s="19"/>
      <c r="P156" s="19"/>
      <c r="Q156" s="19"/>
      <c r="R156" s="19"/>
    </row>
    <row r="157" spans="1:18">
      <c r="A157" s="17"/>
      <c r="B157" s="17"/>
      <c r="C157" s="17"/>
      <c r="D157" s="17"/>
      <c r="E157" s="17"/>
      <c r="F157" s="17"/>
      <c r="G157" s="17"/>
      <c r="H157" s="17"/>
      <c r="I157" s="17"/>
      <c r="J157" s="17"/>
      <c r="K157" s="18"/>
      <c r="L157" s="17"/>
      <c r="M157" s="18"/>
      <c r="N157" s="19"/>
      <c r="O157" s="19"/>
      <c r="P157" s="19"/>
      <c r="Q157" s="19"/>
      <c r="R157" s="19"/>
    </row>
    <row r="158" spans="1:18">
      <c r="A158" s="17"/>
      <c r="B158" s="17"/>
      <c r="C158" s="17"/>
      <c r="D158" s="17"/>
      <c r="E158" s="17"/>
      <c r="F158" s="17"/>
      <c r="G158" s="17"/>
      <c r="H158" s="17"/>
      <c r="I158" s="17"/>
      <c r="J158" s="17"/>
      <c r="K158" s="18"/>
      <c r="L158" s="17"/>
      <c r="M158" s="18"/>
      <c r="N158" s="19"/>
      <c r="O158" s="19"/>
      <c r="P158" s="19"/>
      <c r="Q158" s="19"/>
      <c r="R158" s="19"/>
    </row>
    <row r="159" spans="1:18">
      <c r="A159" s="17"/>
      <c r="B159" s="17"/>
      <c r="C159" s="17"/>
      <c r="D159" s="17"/>
      <c r="E159" s="17"/>
      <c r="F159" s="17"/>
      <c r="G159" s="17"/>
      <c r="H159" s="17"/>
      <c r="I159" s="17"/>
      <c r="J159" s="17"/>
      <c r="K159" s="18"/>
      <c r="L159" s="17"/>
      <c r="M159" s="18"/>
      <c r="N159" s="19"/>
      <c r="O159" s="19"/>
      <c r="P159" s="19"/>
      <c r="Q159" s="19"/>
      <c r="R159" s="19"/>
    </row>
    <row r="160" spans="1:18">
      <c r="A160" s="17"/>
      <c r="B160" s="17"/>
      <c r="C160" s="17"/>
      <c r="D160" s="17"/>
      <c r="E160" s="17"/>
      <c r="F160" s="17"/>
      <c r="G160" s="17"/>
      <c r="H160" s="17"/>
      <c r="I160" s="17"/>
      <c r="J160" s="17"/>
      <c r="K160" s="18"/>
      <c r="L160" s="17"/>
      <c r="M160" s="18"/>
      <c r="N160" s="19"/>
      <c r="O160" s="19"/>
      <c r="P160" s="19"/>
      <c r="Q160" s="19"/>
      <c r="R160" s="19"/>
    </row>
    <row r="161" spans="1:18">
      <c r="A161" s="17"/>
      <c r="B161" s="17"/>
      <c r="C161" s="17"/>
      <c r="D161" s="17"/>
      <c r="E161" s="17"/>
      <c r="F161" s="17"/>
      <c r="G161" s="17"/>
      <c r="H161" s="17"/>
      <c r="I161" s="17"/>
      <c r="J161" s="17"/>
      <c r="K161" s="18"/>
      <c r="L161" s="17"/>
      <c r="M161" s="18"/>
      <c r="N161" s="19"/>
      <c r="O161" s="19"/>
      <c r="P161" s="19"/>
      <c r="Q161" s="19"/>
      <c r="R161" s="19"/>
    </row>
    <row r="162" spans="1:18">
      <c r="A162" s="17"/>
      <c r="B162" s="17"/>
      <c r="C162" s="17"/>
      <c r="D162" s="17"/>
      <c r="E162" s="17"/>
      <c r="F162" s="17"/>
      <c r="G162" s="17"/>
      <c r="H162" s="17"/>
      <c r="I162" s="17"/>
      <c r="J162" s="17"/>
      <c r="K162" s="18"/>
      <c r="L162" s="17"/>
      <c r="M162" s="18"/>
      <c r="N162" s="19"/>
      <c r="O162" s="19"/>
      <c r="P162" s="19"/>
      <c r="Q162" s="19"/>
      <c r="R162" s="19"/>
    </row>
    <row r="163" spans="1:18">
      <c r="A163" s="17"/>
      <c r="B163" s="17"/>
      <c r="C163" s="17"/>
      <c r="D163" s="17"/>
      <c r="E163" s="17"/>
      <c r="F163" s="17"/>
      <c r="G163" s="17"/>
      <c r="H163" s="17"/>
      <c r="I163" s="17"/>
      <c r="J163" s="17"/>
      <c r="K163" s="18"/>
      <c r="L163" s="17"/>
      <c r="M163" s="18"/>
      <c r="N163" s="19"/>
      <c r="O163" s="19"/>
      <c r="P163" s="19"/>
      <c r="Q163" s="19"/>
      <c r="R163" s="19"/>
    </row>
    <row r="164" spans="1:18">
      <c r="A164" s="17"/>
      <c r="B164" s="17"/>
      <c r="C164" s="17"/>
      <c r="D164" s="17"/>
      <c r="E164" s="17"/>
      <c r="F164" s="17"/>
      <c r="G164" s="17"/>
      <c r="H164" s="17"/>
      <c r="I164" s="17"/>
      <c r="J164" s="17"/>
      <c r="K164" s="18"/>
      <c r="L164" s="17"/>
      <c r="M164" s="18"/>
      <c r="N164" s="19"/>
      <c r="O164" s="19"/>
      <c r="P164" s="19"/>
      <c r="Q164" s="19"/>
      <c r="R164" s="19"/>
    </row>
    <row r="165" spans="1:18">
      <c r="A165" s="17"/>
      <c r="B165" s="17"/>
      <c r="C165" s="17"/>
      <c r="D165" s="17"/>
      <c r="E165" s="17"/>
      <c r="F165" s="17"/>
      <c r="G165" s="17"/>
      <c r="H165" s="17"/>
      <c r="I165" s="17"/>
      <c r="J165" s="17"/>
      <c r="K165" s="18"/>
      <c r="L165" s="17"/>
      <c r="M165" s="18"/>
      <c r="N165" s="19"/>
      <c r="O165" s="19"/>
      <c r="P165" s="19"/>
      <c r="Q165" s="19"/>
      <c r="R165" s="19"/>
    </row>
    <row r="166" spans="1:18">
      <c r="A166" s="17"/>
      <c r="B166" s="17"/>
      <c r="C166" s="17"/>
      <c r="D166" s="17"/>
      <c r="E166" s="17"/>
      <c r="F166" s="17"/>
      <c r="G166" s="17"/>
      <c r="H166" s="17"/>
      <c r="I166" s="17"/>
      <c r="J166" s="17"/>
      <c r="K166" s="18"/>
      <c r="L166" s="17"/>
      <c r="M166" s="18"/>
      <c r="N166" s="19"/>
      <c r="O166" s="19"/>
      <c r="P166" s="19"/>
      <c r="Q166" s="19"/>
      <c r="R166" s="19"/>
    </row>
    <row r="167" spans="1:18">
      <c r="A167" s="17"/>
      <c r="B167" s="17"/>
      <c r="C167" s="17"/>
      <c r="D167" s="17"/>
      <c r="E167" s="17"/>
      <c r="F167" s="17"/>
      <c r="G167" s="17"/>
      <c r="H167" s="17"/>
      <c r="I167" s="17"/>
      <c r="J167" s="17"/>
      <c r="K167" s="18"/>
      <c r="L167" s="17"/>
      <c r="M167" s="18"/>
      <c r="N167" s="19"/>
      <c r="O167" s="19"/>
      <c r="P167" s="19"/>
      <c r="Q167" s="19"/>
      <c r="R167" s="19"/>
    </row>
    <row r="168" spans="1:18">
      <c r="A168" s="17"/>
      <c r="B168" s="17"/>
      <c r="C168" s="17"/>
      <c r="D168" s="17"/>
      <c r="E168" s="17"/>
      <c r="F168" s="17"/>
      <c r="G168" s="17"/>
      <c r="H168" s="17"/>
      <c r="I168" s="17"/>
      <c r="J168" s="17"/>
      <c r="K168" s="18"/>
      <c r="L168" s="17"/>
      <c r="M168" s="18"/>
      <c r="N168" s="19"/>
      <c r="O168" s="19"/>
      <c r="P168" s="19"/>
      <c r="Q168" s="19"/>
      <c r="R168" s="19"/>
    </row>
    <row r="169" spans="1:18">
      <c r="A169" s="17"/>
      <c r="B169" s="17"/>
      <c r="C169" s="17"/>
      <c r="D169" s="17"/>
      <c r="E169" s="17"/>
      <c r="F169" s="17"/>
      <c r="G169" s="17"/>
      <c r="H169" s="17"/>
      <c r="I169" s="17"/>
      <c r="J169" s="17"/>
      <c r="K169" s="18"/>
      <c r="L169" s="17"/>
      <c r="M169" s="18"/>
      <c r="N169" s="19"/>
      <c r="O169" s="19"/>
      <c r="P169" s="19"/>
      <c r="Q169" s="19"/>
      <c r="R169" s="19"/>
    </row>
    <row r="170" spans="1:18">
      <c r="A170" s="17"/>
      <c r="B170" s="17"/>
      <c r="C170" s="17"/>
      <c r="D170" s="17"/>
      <c r="E170" s="17"/>
      <c r="F170" s="17"/>
      <c r="G170" s="17"/>
      <c r="H170" s="17"/>
      <c r="I170" s="17"/>
      <c r="J170" s="17"/>
      <c r="K170" s="18"/>
      <c r="L170" s="17"/>
      <c r="M170" s="18"/>
      <c r="N170" s="19"/>
      <c r="O170" s="19"/>
      <c r="P170" s="19"/>
      <c r="Q170" s="19"/>
      <c r="R170" s="19"/>
    </row>
    <row r="171" spans="1:18">
      <c r="A171" s="17"/>
      <c r="B171" s="17"/>
      <c r="C171" s="17"/>
      <c r="D171" s="17"/>
      <c r="E171" s="17"/>
      <c r="F171" s="17"/>
      <c r="G171" s="17"/>
      <c r="H171" s="17"/>
      <c r="I171" s="17"/>
      <c r="J171" s="17"/>
      <c r="K171" s="18"/>
      <c r="L171" s="17"/>
      <c r="M171" s="18"/>
      <c r="N171" s="19"/>
      <c r="O171" s="19"/>
      <c r="P171" s="19"/>
      <c r="Q171" s="19"/>
      <c r="R171" s="19"/>
    </row>
    <row r="172" spans="1:18">
      <c r="A172" s="17"/>
      <c r="B172" s="17"/>
      <c r="C172" s="17"/>
      <c r="D172" s="17"/>
      <c r="E172" s="17"/>
      <c r="F172" s="17"/>
      <c r="G172" s="17"/>
      <c r="H172" s="17"/>
      <c r="I172" s="17"/>
      <c r="J172" s="17"/>
      <c r="K172" s="18"/>
      <c r="L172" s="17"/>
      <c r="M172" s="18"/>
      <c r="N172" s="19"/>
      <c r="O172" s="19"/>
      <c r="P172" s="19"/>
      <c r="Q172" s="19"/>
      <c r="R172" s="19"/>
    </row>
    <row r="173" spans="1:18">
      <c r="A173" s="17"/>
      <c r="B173" s="17"/>
      <c r="C173" s="17"/>
      <c r="D173" s="17"/>
      <c r="E173" s="17"/>
      <c r="F173" s="17"/>
      <c r="G173" s="17"/>
      <c r="H173" s="17"/>
      <c r="I173" s="17"/>
      <c r="J173" s="17"/>
      <c r="K173" s="18"/>
      <c r="L173" s="17"/>
      <c r="M173" s="18"/>
      <c r="N173" s="19"/>
      <c r="O173" s="19"/>
      <c r="P173" s="19"/>
      <c r="Q173" s="19"/>
      <c r="R173" s="19"/>
    </row>
    <row r="174" spans="1:18">
      <c r="A174" s="17"/>
      <c r="B174" s="17"/>
      <c r="C174" s="17"/>
      <c r="D174" s="17"/>
      <c r="E174" s="17"/>
      <c r="F174" s="17"/>
      <c r="G174" s="17"/>
      <c r="H174" s="17"/>
      <c r="I174" s="17"/>
      <c r="J174" s="17"/>
      <c r="K174" s="18"/>
      <c r="L174" s="17"/>
      <c r="M174" s="18"/>
      <c r="N174" s="19"/>
      <c r="O174" s="19"/>
      <c r="P174" s="19"/>
      <c r="Q174" s="19"/>
      <c r="R174" s="19"/>
    </row>
    <row r="175" spans="1:18">
      <c r="A175" s="17"/>
      <c r="B175" s="17"/>
      <c r="C175" s="17"/>
      <c r="D175" s="17"/>
      <c r="E175" s="17"/>
      <c r="F175" s="17"/>
      <c r="G175" s="17"/>
      <c r="H175" s="17"/>
      <c r="I175" s="17"/>
      <c r="J175" s="17"/>
      <c r="K175" s="18"/>
      <c r="L175" s="17"/>
      <c r="M175" s="18"/>
      <c r="N175" s="19"/>
      <c r="O175" s="19"/>
      <c r="P175" s="19"/>
      <c r="Q175" s="19"/>
      <c r="R175" s="19"/>
    </row>
    <row r="176" spans="1:18">
      <c r="A176" s="17"/>
      <c r="B176" s="17"/>
      <c r="C176" s="17"/>
      <c r="D176" s="17"/>
      <c r="E176" s="17"/>
      <c r="F176" s="17"/>
      <c r="G176" s="17"/>
      <c r="H176" s="17"/>
      <c r="I176" s="17"/>
      <c r="J176" s="17"/>
      <c r="K176" s="18"/>
      <c r="L176" s="17"/>
      <c r="M176" s="18"/>
      <c r="N176" s="19"/>
      <c r="O176" s="19"/>
      <c r="P176" s="19"/>
      <c r="Q176" s="19"/>
      <c r="R176" s="19"/>
    </row>
    <row r="177" spans="1:18">
      <c r="A177" s="17"/>
      <c r="B177" s="17"/>
      <c r="C177" s="17"/>
      <c r="D177" s="17"/>
      <c r="E177" s="17"/>
      <c r="F177" s="17"/>
      <c r="G177" s="17"/>
      <c r="H177" s="17"/>
      <c r="I177" s="17"/>
      <c r="J177" s="17"/>
      <c r="K177" s="18"/>
      <c r="L177" s="17"/>
      <c r="M177" s="18"/>
      <c r="N177" s="19"/>
      <c r="O177" s="19"/>
      <c r="P177" s="19"/>
      <c r="Q177" s="19"/>
      <c r="R177" s="19"/>
    </row>
    <row r="178" spans="1:18">
      <c r="A178" s="17"/>
      <c r="B178" s="17"/>
      <c r="C178" s="17"/>
      <c r="D178" s="17"/>
      <c r="E178" s="17"/>
      <c r="F178" s="17"/>
      <c r="G178" s="17"/>
      <c r="H178" s="17"/>
      <c r="I178" s="17"/>
      <c r="J178" s="17"/>
      <c r="K178" s="18"/>
      <c r="L178" s="17"/>
      <c r="M178" s="18"/>
      <c r="N178" s="19"/>
      <c r="O178" s="19"/>
      <c r="P178" s="19"/>
      <c r="Q178" s="19"/>
      <c r="R178" s="19"/>
    </row>
    <row r="179" spans="1:18">
      <c r="A179" s="17"/>
      <c r="B179" s="17"/>
      <c r="C179" s="17"/>
      <c r="D179" s="17"/>
      <c r="E179" s="17"/>
      <c r="F179" s="17"/>
      <c r="G179" s="17"/>
      <c r="H179" s="17"/>
      <c r="I179" s="17"/>
      <c r="J179" s="17"/>
      <c r="K179" s="18"/>
      <c r="L179" s="17"/>
      <c r="M179" s="18"/>
      <c r="N179" s="19"/>
      <c r="O179" s="19"/>
      <c r="P179" s="19"/>
      <c r="Q179" s="19"/>
      <c r="R179" s="19"/>
    </row>
    <row r="180" spans="1:18">
      <c r="A180" s="17"/>
      <c r="B180" s="17"/>
      <c r="C180" s="17"/>
      <c r="D180" s="17"/>
      <c r="E180" s="17"/>
      <c r="F180" s="17"/>
      <c r="G180" s="17"/>
      <c r="H180" s="17"/>
      <c r="I180" s="17"/>
      <c r="J180" s="17"/>
      <c r="K180" s="18"/>
      <c r="L180" s="17"/>
      <c r="M180" s="18"/>
      <c r="N180" s="19"/>
      <c r="O180" s="19"/>
      <c r="P180" s="19"/>
      <c r="Q180" s="19"/>
      <c r="R180" s="19"/>
    </row>
    <row r="181" spans="1:18">
      <c r="A181" s="17"/>
      <c r="B181" s="17"/>
      <c r="C181" s="17"/>
      <c r="D181" s="17"/>
      <c r="E181" s="17"/>
      <c r="F181" s="17"/>
      <c r="G181" s="17"/>
      <c r="H181" s="17"/>
      <c r="I181" s="17"/>
      <c r="J181" s="17"/>
      <c r="K181" s="18"/>
      <c r="L181" s="17"/>
      <c r="M181" s="18"/>
      <c r="N181" s="19"/>
      <c r="O181" s="19"/>
      <c r="P181" s="19"/>
      <c r="Q181" s="19"/>
      <c r="R181" s="19"/>
    </row>
    <row r="182" spans="1:18">
      <c r="A182" s="17"/>
      <c r="B182" s="17"/>
      <c r="C182" s="17"/>
      <c r="D182" s="17"/>
      <c r="E182" s="17"/>
      <c r="F182" s="17"/>
      <c r="G182" s="17"/>
      <c r="H182" s="17"/>
      <c r="I182" s="17"/>
      <c r="J182" s="17"/>
      <c r="K182" s="18"/>
      <c r="L182" s="17"/>
      <c r="M182" s="18"/>
      <c r="N182" s="19"/>
      <c r="O182" s="19"/>
      <c r="P182" s="19"/>
      <c r="Q182" s="19"/>
      <c r="R182" s="19"/>
    </row>
    <row r="183" spans="1:18">
      <c r="A183" s="17"/>
      <c r="B183" s="17"/>
      <c r="C183" s="17"/>
      <c r="D183" s="17"/>
      <c r="E183" s="17"/>
      <c r="F183" s="17"/>
      <c r="G183" s="17"/>
      <c r="H183" s="17"/>
      <c r="I183" s="17"/>
      <c r="J183" s="17"/>
      <c r="K183" s="18"/>
      <c r="L183" s="17"/>
      <c r="M183" s="18"/>
      <c r="N183" s="19"/>
      <c r="O183" s="19"/>
      <c r="P183" s="19"/>
      <c r="Q183" s="19"/>
      <c r="R183" s="19"/>
    </row>
    <row r="184" spans="1:18">
      <c r="A184" s="17"/>
      <c r="B184" s="17"/>
      <c r="C184" s="17"/>
      <c r="D184" s="17"/>
      <c r="E184" s="17"/>
      <c r="F184" s="17"/>
      <c r="G184" s="17"/>
      <c r="H184" s="17"/>
      <c r="I184" s="17"/>
      <c r="J184" s="17"/>
      <c r="K184" s="18"/>
      <c r="L184" s="17"/>
      <c r="M184" s="18"/>
      <c r="N184" s="19"/>
      <c r="O184" s="19"/>
      <c r="P184" s="19"/>
      <c r="Q184" s="19"/>
      <c r="R184" s="19"/>
    </row>
    <row r="185" spans="1:18">
      <c r="A185" s="17"/>
      <c r="B185" s="17"/>
      <c r="C185" s="17"/>
      <c r="D185" s="17"/>
      <c r="E185" s="17"/>
      <c r="F185" s="17"/>
      <c r="G185" s="17"/>
      <c r="H185" s="17"/>
      <c r="I185" s="17"/>
      <c r="J185" s="17"/>
      <c r="K185" s="18"/>
      <c r="L185" s="17"/>
      <c r="M185" s="18"/>
      <c r="N185" s="19"/>
      <c r="O185" s="19"/>
      <c r="P185" s="19"/>
      <c r="Q185" s="19"/>
      <c r="R185" s="19"/>
    </row>
    <row r="186" spans="1:18">
      <c r="A186" s="17"/>
      <c r="B186" s="17"/>
      <c r="C186" s="17"/>
      <c r="D186" s="17"/>
      <c r="E186" s="17"/>
      <c r="F186" s="17"/>
      <c r="G186" s="17"/>
      <c r="H186" s="17"/>
      <c r="I186" s="17"/>
      <c r="J186" s="17"/>
      <c r="K186" s="18"/>
      <c r="L186" s="17"/>
      <c r="M186" s="18"/>
      <c r="N186" s="19"/>
      <c r="O186" s="19"/>
      <c r="P186" s="19"/>
      <c r="Q186" s="19"/>
      <c r="R186" s="19"/>
    </row>
    <row r="187" spans="1:18">
      <c r="A187" s="17"/>
      <c r="B187" s="17"/>
      <c r="C187" s="17"/>
      <c r="D187" s="17"/>
      <c r="E187" s="17"/>
      <c r="F187" s="17"/>
      <c r="G187" s="17"/>
      <c r="H187" s="17"/>
      <c r="I187" s="17"/>
      <c r="J187" s="17"/>
      <c r="K187" s="18"/>
      <c r="L187" s="17"/>
      <c r="M187" s="18"/>
      <c r="N187" s="19"/>
      <c r="O187" s="19"/>
      <c r="P187" s="19"/>
      <c r="Q187" s="19"/>
      <c r="R187" s="19"/>
    </row>
    <row r="188" spans="1:18">
      <c r="A188" s="17"/>
      <c r="B188" s="17"/>
      <c r="C188" s="17"/>
      <c r="D188" s="17"/>
      <c r="E188" s="17"/>
      <c r="F188" s="17"/>
      <c r="G188" s="17"/>
      <c r="H188" s="17"/>
      <c r="I188" s="17"/>
      <c r="J188" s="17"/>
      <c r="K188" s="18"/>
      <c r="L188" s="17"/>
      <c r="M188" s="18"/>
      <c r="N188" s="19"/>
      <c r="O188" s="19"/>
      <c r="P188" s="19"/>
      <c r="Q188" s="19"/>
      <c r="R188" s="19"/>
    </row>
    <row r="189" spans="1:18">
      <c r="A189" s="17"/>
      <c r="B189" s="17"/>
      <c r="C189" s="17"/>
      <c r="D189" s="17"/>
      <c r="E189" s="17"/>
      <c r="F189" s="17"/>
      <c r="G189" s="17"/>
      <c r="H189" s="17"/>
      <c r="I189" s="17"/>
      <c r="J189" s="17"/>
      <c r="K189" s="18"/>
      <c r="L189" s="17"/>
      <c r="M189" s="18"/>
      <c r="N189" s="19"/>
      <c r="O189" s="19"/>
      <c r="P189" s="19"/>
      <c r="Q189" s="19"/>
      <c r="R189" s="19"/>
    </row>
    <row r="190" spans="1:18">
      <c r="A190" s="17"/>
      <c r="B190" s="17"/>
      <c r="C190" s="17"/>
      <c r="D190" s="17"/>
      <c r="E190" s="17"/>
      <c r="F190" s="17"/>
      <c r="G190" s="17"/>
      <c r="H190" s="17"/>
      <c r="I190" s="17"/>
      <c r="J190" s="17"/>
      <c r="K190" s="18"/>
      <c r="L190" s="17"/>
      <c r="M190" s="18"/>
      <c r="N190" s="19"/>
      <c r="O190" s="19"/>
      <c r="P190" s="19"/>
      <c r="Q190" s="19"/>
      <c r="R190" s="19"/>
    </row>
    <row r="191" spans="1:18">
      <c r="A191" s="17"/>
      <c r="B191" s="17"/>
      <c r="C191" s="17"/>
      <c r="D191" s="17"/>
      <c r="E191" s="17"/>
      <c r="F191" s="17"/>
      <c r="G191" s="17"/>
      <c r="H191" s="17"/>
      <c r="I191" s="17"/>
      <c r="J191" s="17"/>
      <c r="K191" s="18"/>
      <c r="L191" s="17"/>
      <c r="M191" s="18"/>
      <c r="N191" s="19"/>
      <c r="O191" s="19"/>
      <c r="P191" s="19"/>
      <c r="Q191" s="19"/>
      <c r="R191" s="19"/>
    </row>
    <row r="192" spans="1:18">
      <c r="A192" s="17"/>
      <c r="B192" s="17"/>
      <c r="C192" s="17"/>
      <c r="D192" s="17"/>
      <c r="E192" s="17"/>
      <c r="F192" s="17"/>
      <c r="G192" s="17"/>
      <c r="H192" s="17"/>
      <c r="I192" s="17"/>
      <c r="J192" s="17"/>
      <c r="K192" s="18"/>
      <c r="L192" s="17"/>
      <c r="M192" s="18"/>
      <c r="N192" s="19"/>
      <c r="O192" s="19"/>
      <c r="P192" s="19"/>
      <c r="Q192" s="19"/>
      <c r="R192" s="19"/>
    </row>
    <row r="193" spans="1:18">
      <c r="A193" s="17"/>
      <c r="B193" s="17"/>
      <c r="C193" s="17"/>
      <c r="D193" s="17"/>
      <c r="E193" s="17"/>
      <c r="F193" s="17"/>
      <c r="G193" s="17"/>
      <c r="H193" s="17"/>
      <c r="I193" s="17"/>
      <c r="J193" s="17"/>
      <c r="K193" s="18"/>
      <c r="L193" s="17"/>
      <c r="M193" s="18"/>
      <c r="N193" s="19"/>
      <c r="O193" s="19"/>
      <c r="P193" s="19"/>
      <c r="Q193" s="19"/>
      <c r="R193" s="19"/>
    </row>
    <row r="194" spans="1:18">
      <c r="A194" s="17"/>
      <c r="B194" s="17"/>
      <c r="C194" s="17"/>
      <c r="D194" s="17"/>
      <c r="E194" s="17"/>
      <c r="F194" s="17"/>
      <c r="G194" s="17"/>
      <c r="H194" s="17"/>
      <c r="I194" s="17"/>
      <c r="J194" s="17"/>
      <c r="K194" s="18"/>
      <c r="L194" s="17"/>
      <c r="M194" s="18"/>
      <c r="N194" s="19"/>
      <c r="O194" s="19"/>
      <c r="P194" s="19"/>
      <c r="Q194" s="19"/>
      <c r="R194" s="19"/>
    </row>
    <row r="195" spans="1:18">
      <c r="A195" s="17"/>
      <c r="B195" s="17"/>
      <c r="C195" s="17"/>
      <c r="D195" s="17"/>
      <c r="E195" s="17"/>
      <c r="F195" s="17"/>
      <c r="G195" s="17"/>
      <c r="H195" s="17"/>
      <c r="I195" s="17"/>
      <c r="J195" s="17"/>
      <c r="K195" s="18"/>
      <c r="L195" s="17"/>
      <c r="M195" s="18"/>
      <c r="N195" s="19"/>
      <c r="O195" s="19"/>
      <c r="P195" s="19"/>
      <c r="Q195" s="19"/>
      <c r="R195" s="19"/>
    </row>
    <row r="196" spans="1:18">
      <c r="A196" s="17"/>
      <c r="B196" s="17"/>
      <c r="C196" s="17"/>
      <c r="D196" s="17"/>
      <c r="E196" s="17"/>
      <c r="F196" s="17"/>
      <c r="G196" s="17"/>
      <c r="H196" s="17"/>
      <c r="I196" s="17"/>
      <c r="J196" s="17"/>
      <c r="K196" s="18"/>
      <c r="L196" s="17"/>
      <c r="M196" s="18"/>
      <c r="N196" s="19"/>
      <c r="O196" s="19"/>
      <c r="P196" s="19"/>
      <c r="Q196" s="19"/>
      <c r="R196" s="19"/>
    </row>
    <row r="197" spans="1:18">
      <c r="A197" s="17"/>
      <c r="B197" s="17"/>
      <c r="C197" s="17"/>
      <c r="D197" s="17"/>
      <c r="E197" s="17"/>
      <c r="F197" s="17"/>
      <c r="G197" s="17"/>
      <c r="H197" s="17"/>
      <c r="I197" s="17"/>
      <c r="J197" s="17"/>
      <c r="K197" s="18"/>
      <c r="L197" s="17"/>
      <c r="M197" s="18"/>
      <c r="N197" s="19"/>
      <c r="O197" s="19"/>
      <c r="P197" s="19"/>
      <c r="Q197" s="19"/>
      <c r="R197" s="19"/>
    </row>
    <row r="198" spans="1:18">
      <c r="A198" s="17"/>
      <c r="B198" s="17"/>
      <c r="C198" s="17"/>
      <c r="D198" s="17"/>
      <c r="E198" s="17"/>
      <c r="F198" s="17"/>
      <c r="G198" s="17"/>
      <c r="H198" s="17"/>
      <c r="I198" s="17"/>
      <c r="J198" s="17"/>
      <c r="K198" s="18"/>
      <c r="L198" s="17"/>
      <c r="M198" s="18"/>
      <c r="N198" s="19"/>
      <c r="O198" s="19"/>
      <c r="P198" s="19"/>
      <c r="Q198" s="19"/>
      <c r="R198" s="19"/>
    </row>
    <row r="199" spans="1:18">
      <c r="A199" s="17"/>
      <c r="B199" s="17"/>
      <c r="C199" s="17"/>
      <c r="D199" s="17"/>
      <c r="E199" s="17"/>
      <c r="F199" s="17"/>
      <c r="G199" s="17"/>
      <c r="H199" s="17"/>
      <c r="I199" s="17"/>
      <c r="J199" s="17"/>
      <c r="K199" s="18"/>
      <c r="L199" s="17"/>
      <c r="M199" s="18"/>
      <c r="N199" s="19"/>
      <c r="O199" s="19"/>
      <c r="P199" s="19"/>
      <c r="Q199" s="19"/>
      <c r="R199" s="19"/>
    </row>
    <row r="200" spans="1:18">
      <c r="A200" s="17"/>
      <c r="B200" s="17"/>
      <c r="C200" s="17"/>
      <c r="D200" s="17"/>
      <c r="E200" s="17"/>
      <c r="F200" s="17"/>
      <c r="G200" s="17"/>
      <c r="H200" s="17"/>
      <c r="I200" s="17"/>
      <c r="J200" s="17"/>
      <c r="K200" s="18"/>
      <c r="L200" s="17"/>
      <c r="M200" s="18"/>
      <c r="N200" s="19"/>
      <c r="O200" s="19"/>
      <c r="P200" s="19"/>
      <c r="Q200" s="19"/>
      <c r="R200" s="19"/>
    </row>
    <row r="201" spans="1:18">
      <c r="A201" s="17"/>
      <c r="B201" s="17"/>
      <c r="C201" s="17"/>
      <c r="D201" s="17"/>
      <c r="E201" s="17"/>
      <c r="F201" s="17"/>
      <c r="G201" s="17"/>
      <c r="H201" s="17"/>
      <c r="I201" s="17"/>
      <c r="J201" s="17"/>
      <c r="K201" s="18"/>
      <c r="L201" s="17"/>
      <c r="M201" s="18"/>
      <c r="N201" s="19"/>
      <c r="O201" s="19"/>
      <c r="P201" s="19"/>
      <c r="Q201" s="19"/>
      <c r="R201" s="19"/>
    </row>
    <row r="202" spans="1:18">
      <c r="A202" s="17"/>
      <c r="B202" s="17"/>
      <c r="C202" s="17"/>
      <c r="D202" s="17"/>
      <c r="E202" s="17"/>
      <c r="F202" s="17"/>
      <c r="G202" s="17"/>
      <c r="H202" s="17"/>
      <c r="I202" s="17"/>
      <c r="J202" s="17"/>
      <c r="K202" s="18"/>
      <c r="L202" s="17"/>
      <c r="M202" s="18"/>
      <c r="N202" s="19"/>
      <c r="O202" s="19"/>
      <c r="P202" s="19"/>
      <c r="Q202" s="19"/>
      <c r="R202" s="19"/>
    </row>
    <row r="203" spans="1:18">
      <c r="A203" s="17"/>
      <c r="B203" s="17"/>
      <c r="C203" s="17"/>
      <c r="D203" s="17"/>
      <c r="E203" s="17"/>
      <c r="F203" s="17"/>
      <c r="G203" s="17"/>
      <c r="H203" s="17"/>
      <c r="I203" s="17"/>
      <c r="J203" s="17"/>
      <c r="K203" s="18"/>
      <c r="L203" s="17"/>
      <c r="M203" s="18"/>
      <c r="N203" s="19"/>
      <c r="O203" s="19"/>
      <c r="P203" s="19"/>
      <c r="Q203" s="19"/>
      <c r="R203" s="19"/>
    </row>
    <row r="204" spans="1:18">
      <c r="A204" s="17"/>
      <c r="B204" s="17"/>
      <c r="C204" s="17"/>
      <c r="D204" s="17"/>
      <c r="E204" s="17"/>
      <c r="F204" s="17"/>
      <c r="G204" s="17"/>
      <c r="H204" s="17"/>
      <c r="I204" s="17"/>
      <c r="J204" s="17"/>
      <c r="K204" s="18"/>
      <c r="L204" s="17"/>
      <c r="M204" s="18"/>
      <c r="N204" s="19"/>
      <c r="O204" s="19"/>
      <c r="P204" s="19"/>
      <c r="Q204" s="19"/>
      <c r="R204" s="19"/>
    </row>
    <row r="205" spans="1:18">
      <c r="A205" s="17"/>
      <c r="B205" s="17"/>
      <c r="C205" s="17"/>
      <c r="D205" s="17"/>
      <c r="E205" s="17"/>
      <c r="F205" s="17"/>
      <c r="G205" s="17"/>
      <c r="H205" s="17"/>
      <c r="I205" s="17"/>
      <c r="J205" s="17"/>
      <c r="K205" s="18"/>
      <c r="L205" s="17"/>
      <c r="M205" s="18"/>
      <c r="N205" s="19"/>
      <c r="O205" s="19"/>
      <c r="P205" s="19"/>
      <c r="Q205" s="19"/>
      <c r="R205" s="19"/>
    </row>
    <row r="206" spans="1:18">
      <c r="A206" s="17"/>
      <c r="B206" s="17"/>
      <c r="C206" s="17"/>
      <c r="D206" s="17"/>
      <c r="E206" s="17"/>
      <c r="F206" s="17"/>
      <c r="G206" s="17"/>
      <c r="H206" s="17"/>
      <c r="I206" s="17"/>
      <c r="J206" s="17"/>
      <c r="K206" s="18"/>
      <c r="L206" s="17"/>
      <c r="M206" s="18"/>
      <c r="N206" s="19"/>
      <c r="O206" s="19"/>
      <c r="P206" s="19"/>
      <c r="Q206" s="19"/>
      <c r="R206" s="19"/>
    </row>
    <row r="207" spans="1:18">
      <c r="A207" s="17"/>
      <c r="B207" s="17"/>
      <c r="C207" s="17"/>
      <c r="D207" s="17"/>
      <c r="E207" s="17"/>
      <c r="F207" s="17"/>
      <c r="G207" s="17"/>
      <c r="H207" s="17"/>
      <c r="I207" s="17"/>
      <c r="J207" s="17"/>
      <c r="K207" s="18"/>
      <c r="L207" s="17"/>
      <c r="M207" s="18"/>
      <c r="N207" s="19"/>
      <c r="O207" s="19"/>
      <c r="P207" s="19"/>
      <c r="Q207" s="19"/>
      <c r="R207" s="19"/>
    </row>
    <row r="208" spans="1:18">
      <c r="A208" s="17"/>
      <c r="B208" s="17"/>
      <c r="C208" s="17"/>
      <c r="D208" s="17"/>
      <c r="E208" s="17"/>
      <c r="F208" s="17"/>
      <c r="G208" s="17"/>
      <c r="H208" s="17"/>
      <c r="I208" s="17"/>
      <c r="J208" s="17"/>
      <c r="K208" s="18"/>
      <c r="L208" s="17"/>
      <c r="M208" s="18"/>
      <c r="N208" s="19"/>
      <c r="O208" s="19"/>
      <c r="P208" s="19"/>
      <c r="Q208" s="19"/>
      <c r="R208" s="19"/>
    </row>
    <row r="209" spans="1:18">
      <c r="A209" s="17"/>
      <c r="B209" s="17"/>
      <c r="C209" s="17"/>
      <c r="D209" s="17"/>
      <c r="E209" s="17"/>
      <c r="F209" s="17"/>
      <c r="G209" s="17"/>
      <c r="H209" s="17"/>
      <c r="I209" s="17"/>
      <c r="J209" s="17"/>
      <c r="K209" s="18"/>
      <c r="L209" s="17"/>
      <c r="M209" s="18"/>
      <c r="N209" s="19"/>
      <c r="O209" s="19"/>
      <c r="P209" s="19"/>
      <c r="Q209" s="19"/>
      <c r="R209" s="19"/>
    </row>
    <row r="210" spans="1:18">
      <c r="A210" s="17"/>
      <c r="B210" s="17"/>
      <c r="C210" s="17"/>
      <c r="D210" s="17"/>
      <c r="E210" s="17"/>
      <c r="F210" s="17"/>
      <c r="G210" s="17"/>
      <c r="H210" s="17"/>
      <c r="I210" s="17"/>
      <c r="J210" s="17"/>
      <c r="K210" s="18"/>
      <c r="L210" s="17"/>
      <c r="M210" s="18"/>
      <c r="N210" s="19"/>
      <c r="O210" s="19"/>
      <c r="P210" s="19"/>
      <c r="Q210" s="19"/>
      <c r="R210" s="19"/>
    </row>
    <row r="211" spans="1:18">
      <c r="A211" s="17"/>
      <c r="B211" s="17"/>
      <c r="C211" s="17"/>
      <c r="D211" s="17"/>
      <c r="E211" s="17"/>
      <c r="F211" s="17"/>
      <c r="G211" s="17"/>
      <c r="H211" s="17"/>
      <c r="I211" s="17"/>
      <c r="J211" s="17"/>
      <c r="K211" s="18"/>
      <c r="L211" s="17"/>
      <c r="M211" s="18"/>
      <c r="N211" s="19"/>
      <c r="O211" s="19"/>
      <c r="P211" s="19"/>
      <c r="Q211" s="19"/>
      <c r="R211" s="19"/>
    </row>
    <row r="212" spans="1:18">
      <c r="A212" s="17"/>
      <c r="B212" s="17"/>
      <c r="C212" s="17"/>
      <c r="D212" s="17"/>
      <c r="E212" s="17"/>
      <c r="F212" s="17"/>
      <c r="G212" s="17"/>
      <c r="H212" s="17"/>
      <c r="I212" s="17"/>
      <c r="J212" s="17"/>
      <c r="K212" s="18"/>
      <c r="L212" s="17"/>
      <c r="M212" s="18"/>
      <c r="N212" s="19"/>
      <c r="O212" s="19"/>
      <c r="P212" s="19"/>
      <c r="Q212" s="19"/>
      <c r="R212" s="19"/>
    </row>
    <row r="213" spans="1:18">
      <c r="A213" s="17"/>
      <c r="B213" s="17"/>
      <c r="C213" s="17"/>
      <c r="D213" s="17"/>
      <c r="E213" s="17"/>
      <c r="F213" s="17"/>
      <c r="G213" s="17"/>
      <c r="H213" s="17"/>
      <c r="I213" s="17"/>
      <c r="J213" s="17"/>
      <c r="K213" s="18"/>
      <c r="L213" s="17"/>
      <c r="M213" s="18"/>
      <c r="N213" s="19"/>
      <c r="O213" s="19"/>
      <c r="P213" s="19"/>
      <c r="Q213" s="19"/>
      <c r="R213" s="19"/>
    </row>
    <row r="214" spans="1:18">
      <c r="A214" s="17"/>
      <c r="B214" s="17"/>
      <c r="C214" s="17"/>
      <c r="D214" s="17"/>
      <c r="E214" s="17"/>
      <c r="F214" s="17"/>
      <c r="G214" s="17"/>
      <c r="H214" s="17"/>
      <c r="I214" s="17"/>
      <c r="J214" s="17"/>
      <c r="K214" s="18"/>
      <c r="L214" s="17"/>
      <c r="M214" s="18"/>
      <c r="N214" s="19"/>
      <c r="O214" s="19"/>
      <c r="P214" s="19"/>
      <c r="Q214" s="19"/>
      <c r="R214" s="19"/>
    </row>
    <row r="215" spans="1:18">
      <c r="A215" s="17"/>
      <c r="B215" s="17"/>
      <c r="C215" s="17"/>
      <c r="D215" s="17"/>
      <c r="E215" s="17"/>
      <c r="F215" s="17"/>
      <c r="G215" s="17"/>
      <c r="H215" s="17"/>
      <c r="I215" s="17"/>
      <c r="J215" s="17"/>
      <c r="K215" s="18"/>
      <c r="L215" s="17"/>
      <c r="M215" s="18"/>
      <c r="N215" s="19"/>
      <c r="O215" s="19"/>
      <c r="P215" s="19"/>
      <c r="Q215" s="19"/>
      <c r="R215" s="19"/>
    </row>
    <row r="216" spans="1:18">
      <c r="A216" s="17"/>
      <c r="B216" s="17"/>
      <c r="C216" s="17"/>
      <c r="D216" s="17"/>
      <c r="E216" s="17"/>
      <c r="F216" s="17"/>
      <c r="G216" s="17"/>
      <c r="H216" s="17"/>
      <c r="I216" s="17"/>
      <c r="J216" s="17"/>
      <c r="K216" s="18"/>
      <c r="L216" s="17"/>
      <c r="M216" s="18"/>
      <c r="N216" s="19"/>
      <c r="O216" s="19"/>
      <c r="P216" s="19"/>
      <c r="Q216" s="19"/>
      <c r="R216" s="19"/>
    </row>
    <row r="217" spans="1:18">
      <c r="A217" s="17"/>
      <c r="B217" s="17"/>
      <c r="C217" s="17"/>
      <c r="D217" s="17"/>
      <c r="E217" s="17"/>
      <c r="F217" s="17"/>
      <c r="G217" s="17"/>
      <c r="H217" s="17"/>
      <c r="I217" s="17"/>
      <c r="J217" s="17"/>
      <c r="K217" s="18"/>
      <c r="L217" s="17"/>
      <c r="M217" s="18"/>
      <c r="N217" s="19"/>
      <c r="O217" s="19"/>
      <c r="P217" s="19"/>
      <c r="Q217" s="19"/>
      <c r="R217" s="19"/>
    </row>
    <row r="218" spans="1:18">
      <c r="A218" s="17"/>
      <c r="B218" s="17"/>
      <c r="C218" s="17"/>
      <c r="D218" s="17"/>
      <c r="E218" s="17"/>
      <c r="F218" s="17"/>
      <c r="G218" s="17"/>
      <c r="H218" s="17"/>
      <c r="I218" s="17"/>
      <c r="J218" s="17"/>
      <c r="K218" s="18"/>
      <c r="L218" s="17"/>
      <c r="M218" s="18"/>
      <c r="N218" s="19"/>
      <c r="O218" s="19"/>
      <c r="P218" s="19"/>
      <c r="Q218" s="19"/>
      <c r="R218" s="19"/>
    </row>
    <row r="219" spans="1:18">
      <c r="A219" s="17"/>
      <c r="B219" s="17"/>
      <c r="C219" s="17"/>
      <c r="D219" s="17"/>
      <c r="E219" s="17"/>
      <c r="F219" s="17"/>
      <c r="G219" s="17"/>
      <c r="H219" s="17"/>
      <c r="I219" s="17"/>
      <c r="J219" s="17"/>
      <c r="K219" s="18"/>
      <c r="L219" s="17"/>
      <c r="M219" s="18"/>
      <c r="N219" s="19"/>
      <c r="O219" s="19"/>
      <c r="P219" s="19"/>
      <c r="Q219" s="19"/>
      <c r="R219" s="19"/>
    </row>
    <row r="220" spans="1:18">
      <c r="A220" s="17"/>
      <c r="B220" s="17"/>
      <c r="C220" s="17"/>
      <c r="D220" s="17"/>
      <c r="E220" s="17"/>
      <c r="F220" s="17"/>
      <c r="G220" s="17"/>
      <c r="H220" s="17"/>
      <c r="I220" s="17"/>
      <c r="J220" s="17"/>
      <c r="K220" s="18"/>
      <c r="L220" s="17"/>
      <c r="M220" s="18"/>
      <c r="N220" s="19"/>
      <c r="O220" s="19"/>
      <c r="P220" s="19"/>
      <c r="Q220" s="19"/>
      <c r="R220" s="19"/>
    </row>
    <row r="221" spans="1:18">
      <c r="A221" s="17"/>
      <c r="B221" s="17"/>
      <c r="C221" s="17"/>
      <c r="D221" s="17"/>
      <c r="E221" s="17"/>
      <c r="F221" s="17"/>
      <c r="G221" s="17"/>
      <c r="H221" s="17"/>
      <c r="I221" s="17"/>
      <c r="J221" s="17"/>
      <c r="K221" s="18"/>
      <c r="L221" s="17"/>
      <c r="M221" s="18"/>
      <c r="N221" s="19"/>
      <c r="O221" s="19"/>
      <c r="P221" s="19"/>
      <c r="Q221" s="19"/>
      <c r="R221" s="19"/>
    </row>
    <row r="222" spans="1:18">
      <c r="A222" s="17"/>
      <c r="B222" s="17"/>
      <c r="C222" s="17"/>
      <c r="D222" s="17"/>
      <c r="E222" s="17"/>
      <c r="F222" s="17"/>
      <c r="G222" s="17"/>
      <c r="H222" s="17"/>
      <c r="I222" s="17"/>
      <c r="J222" s="17"/>
      <c r="K222" s="18"/>
      <c r="L222" s="17"/>
      <c r="M222" s="18"/>
      <c r="N222" s="19"/>
      <c r="O222" s="19"/>
      <c r="P222" s="19"/>
      <c r="Q222" s="19"/>
      <c r="R222" s="19"/>
    </row>
    <row r="223" spans="1:18">
      <c r="A223" s="17"/>
      <c r="B223" s="17"/>
      <c r="C223" s="17"/>
      <c r="D223" s="17"/>
      <c r="E223" s="17"/>
      <c r="F223" s="17"/>
      <c r="G223" s="17"/>
      <c r="H223" s="17"/>
      <c r="I223" s="17"/>
      <c r="J223" s="17"/>
      <c r="K223" s="18"/>
      <c r="L223" s="17"/>
      <c r="M223" s="18"/>
      <c r="N223" s="19"/>
      <c r="O223" s="19"/>
      <c r="P223" s="19"/>
      <c r="Q223" s="19"/>
      <c r="R223" s="19"/>
    </row>
    <row r="224" spans="1:18">
      <c r="A224" s="17"/>
      <c r="B224" s="17"/>
      <c r="C224" s="17"/>
      <c r="D224" s="17"/>
      <c r="E224" s="17"/>
      <c r="F224" s="17"/>
      <c r="G224" s="17"/>
      <c r="H224" s="17"/>
      <c r="I224" s="17"/>
      <c r="J224" s="17"/>
      <c r="K224" s="18"/>
      <c r="L224" s="17"/>
      <c r="M224" s="18"/>
      <c r="N224" s="19"/>
      <c r="O224" s="19"/>
      <c r="P224" s="19"/>
      <c r="Q224" s="19"/>
      <c r="R224" s="19"/>
    </row>
    <row r="225" spans="1:18">
      <c r="A225" s="17"/>
      <c r="B225" s="17"/>
      <c r="C225" s="17"/>
      <c r="D225" s="17"/>
      <c r="E225" s="17"/>
      <c r="F225" s="17"/>
      <c r="G225" s="17"/>
      <c r="H225" s="17"/>
      <c r="I225" s="17"/>
      <c r="J225" s="17"/>
      <c r="K225" s="18"/>
      <c r="L225" s="17"/>
      <c r="M225" s="18"/>
      <c r="N225" s="19"/>
      <c r="O225" s="19"/>
      <c r="P225" s="19"/>
      <c r="Q225" s="19"/>
      <c r="R225" s="19"/>
    </row>
    <row r="226" spans="1:18">
      <c r="A226" s="17"/>
      <c r="B226" s="17"/>
      <c r="C226" s="17"/>
      <c r="D226" s="17"/>
      <c r="E226" s="17"/>
      <c r="F226" s="17"/>
      <c r="G226" s="17"/>
      <c r="H226" s="17"/>
      <c r="I226" s="17"/>
      <c r="J226" s="17"/>
      <c r="K226" s="18"/>
      <c r="L226" s="17"/>
      <c r="M226" s="18"/>
      <c r="N226" s="19"/>
      <c r="O226" s="19"/>
      <c r="P226" s="19"/>
      <c r="Q226" s="19"/>
      <c r="R226" s="19"/>
    </row>
    <row r="227" spans="1:18">
      <c r="A227" s="17"/>
      <c r="B227" s="17"/>
      <c r="C227" s="17"/>
      <c r="D227" s="17"/>
      <c r="E227" s="17"/>
      <c r="F227" s="17"/>
      <c r="G227" s="17"/>
      <c r="H227" s="17"/>
      <c r="I227" s="17"/>
      <c r="J227" s="17"/>
      <c r="K227" s="18"/>
      <c r="L227" s="17"/>
      <c r="M227" s="18"/>
      <c r="N227" s="19"/>
      <c r="O227" s="19"/>
      <c r="P227" s="19"/>
      <c r="Q227" s="19"/>
      <c r="R227" s="19"/>
    </row>
    <row r="228" spans="1:18">
      <c r="A228" s="17"/>
      <c r="B228" s="17"/>
      <c r="C228" s="17"/>
      <c r="D228" s="17"/>
      <c r="E228" s="17"/>
      <c r="F228" s="17"/>
      <c r="G228" s="17"/>
      <c r="H228" s="17"/>
      <c r="I228" s="17"/>
      <c r="J228" s="17"/>
      <c r="K228" s="18"/>
      <c r="L228" s="17"/>
      <c r="M228" s="18"/>
      <c r="N228" s="19"/>
      <c r="O228" s="19"/>
      <c r="P228" s="19"/>
      <c r="Q228" s="19"/>
      <c r="R228" s="19"/>
    </row>
    <row r="229" spans="1:18">
      <c r="A229" s="17"/>
      <c r="B229" s="17"/>
      <c r="C229" s="17"/>
      <c r="D229" s="17"/>
      <c r="E229" s="17"/>
      <c r="F229" s="17"/>
      <c r="G229" s="17"/>
      <c r="H229" s="17"/>
      <c r="I229" s="17"/>
      <c r="J229" s="17"/>
      <c r="K229" s="18"/>
      <c r="L229" s="17"/>
      <c r="M229" s="18"/>
      <c r="N229" s="19"/>
      <c r="O229" s="19"/>
      <c r="P229" s="19"/>
      <c r="Q229" s="19"/>
      <c r="R229" s="19"/>
    </row>
    <row r="230" spans="1:18">
      <c r="A230" s="17"/>
      <c r="B230" s="17"/>
      <c r="C230" s="17"/>
      <c r="D230" s="17"/>
      <c r="E230" s="17"/>
      <c r="F230" s="17"/>
      <c r="G230" s="17"/>
      <c r="H230" s="17"/>
      <c r="I230" s="17"/>
      <c r="J230" s="17"/>
      <c r="K230" s="18"/>
      <c r="L230" s="17"/>
      <c r="M230" s="18"/>
      <c r="N230" s="19"/>
      <c r="O230" s="19"/>
      <c r="P230" s="19"/>
      <c r="Q230" s="19"/>
      <c r="R230" s="19"/>
    </row>
    <row r="231" spans="1:18">
      <c r="A231" s="17"/>
      <c r="B231" s="17"/>
      <c r="C231" s="17"/>
      <c r="D231" s="17"/>
      <c r="E231" s="17"/>
      <c r="F231" s="17"/>
      <c r="G231" s="17"/>
      <c r="H231" s="17"/>
      <c r="I231" s="17"/>
      <c r="J231" s="17"/>
      <c r="K231" s="18"/>
      <c r="L231" s="17"/>
      <c r="M231" s="18"/>
      <c r="N231" s="19"/>
      <c r="O231" s="19"/>
      <c r="P231" s="19"/>
      <c r="Q231" s="19"/>
      <c r="R231" s="19"/>
    </row>
    <row r="232" spans="1:18">
      <c r="A232" s="17"/>
      <c r="B232" s="17"/>
      <c r="C232" s="17"/>
      <c r="D232" s="17"/>
      <c r="E232" s="17"/>
      <c r="F232" s="17"/>
      <c r="G232" s="17"/>
      <c r="H232" s="17"/>
      <c r="I232" s="17"/>
      <c r="J232" s="17"/>
      <c r="K232" s="18"/>
      <c r="L232" s="17"/>
      <c r="M232" s="18"/>
      <c r="N232" s="19"/>
      <c r="O232" s="19"/>
      <c r="P232" s="19"/>
      <c r="Q232" s="19"/>
      <c r="R232" s="19"/>
    </row>
    <row r="233" spans="1:18">
      <c r="A233" s="17"/>
      <c r="B233" s="17"/>
      <c r="C233" s="17"/>
      <c r="D233" s="17"/>
      <c r="E233" s="17"/>
      <c r="F233" s="17"/>
      <c r="G233" s="17"/>
      <c r="H233" s="17"/>
      <c r="I233" s="17"/>
      <c r="J233" s="17"/>
      <c r="K233" s="18"/>
      <c r="L233" s="17"/>
      <c r="M233" s="18"/>
      <c r="N233" s="19"/>
      <c r="O233" s="19"/>
      <c r="P233" s="19"/>
      <c r="Q233" s="19"/>
      <c r="R233" s="19"/>
    </row>
    <row r="234" spans="1:18">
      <c r="A234" s="17"/>
      <c r="B234" s="17"/>
      <c r="C234" s="17"/>
      <c r="D234" s="17"/>
      <c r="E234" s="17"/>
      <c r="F234" s="17"/>
      <c r="G234" s="17"/>
      <c r="H234" s="17"/>
      <c r="I234" s="17"/>
      <c r="J234" s="17"/>
      <c r="K234" s="18"/>
      <c r="L234" s="17"/>
      <c r="M234" s="18"/>
      <c r="N234" s="19"/>
      <c r="O234" s="19"/>
      <c r="P234" s="19"/>
      <c r="Q234" s="19"/>
      <c r="R234" s="19"/>
    </row>
    <row r="235" spans="1:18">
      <c r="A235" s="17"/>
      <c r="B235" s="17"/>
      <c r="C235" s="17"/>
      <c r="D235" s="17"/>
      <c r="E235" s="17"/>
      <c r="F235" s="17"/>
      <c r="G235" s="17"/>
      <c r="H235" s="17"/>
      <c r="I235" s="17"/>
      <c r="J235" s="17"/>
      <c r="K235" s="18"/>
      <c r="L235" s="17"/>
      <c r="M235" s="18"/>
      <c r="N235" s="19"/>
      <c r="O235" s="19"/>
      <c r="P235" s="19"/>
      <c r="Q235" s="19"/>
      <c r="R235" s="19"/>
    </row>
    <row r="236" spans="1:18">
      <c r="A236" s="17"/>
      <c r="B236" s="17"/>
      <c r="C236" s="17"/>
      <c r="D236" s="17"/>
      <c r="E236" s="17"/>
      <c r="F236" s="17"/>
      <c r="G236" s="17"/>
      <c r="H236" s="17"/>
      <c r="I236" s="17"/>
      <c r="J236" s="17"/>
      <c r="K236" s="18"/>
      <c r="L236" s="17"/>
      <c r="M236" s="18"/>
      <c r="N236" s="19"/>
      <c r="O236" s="19"/>
      <c r="P236" s="19"/>
      <c r="Q236" s="19"/>
      <c r="R236" s="19"/>
    </row>
    <row r="237" spans="1:18">
      <c r="A237" s="17"/>
      <c r="B237" s="17"/>
      <c r="C237" s="17"/>
      <c r="D237" s="17"/>
      <c r="E237" s="17"/>
      <c r="F237" s="17"/>
      <c r="G237" s="17"/>
      <c r="H237" s="17"/>
      <c r="I237" s="17"/>
      <c r="J237" s="17"/>
      <c r="K237" s="18"/>
      <c r="L237" s="17"/>
      <c r="M237" s="18"/>
      <c r="N237" s="19"/>
      <c r="O237" s="19"/>
      <c r="P237" s="19"/>
      <c r="Q237" s="19"/>
      <c r="R237" s="19"/>
    </row>
    <row r="238" spans="1:18">
      <c r="A238" s="17"/>
      <c r="B238" s="17"/>
      <c r="C238" s="17"/>
      <c r="D238" s="17"/>
      <c r="E238" s="17"/>
      <c r="F238" s="17"/>
      <c r="G238" s="17"/>
      <c r="H238" s="17"/>
      <c r="I238" s="17"/>
      <c r="J238" s="17"/>
      <c r="K238" s="18"/>
      <c r="L238" s="17"/>
      <c r="M238" s="18"/>
      <c r="N238" s="19"/>
      <c r="O238" s="19"/>
      <c r="P238" s="19"/>
      <c r="Q238" s="19"/>
      <c r="R238" s="19"/>
    </row>
    <row r="239" spans="1:18">
      <c r="A239" s="17"/>
      <c r="B239" s="17"/>
      <c r="C239" s="17"/>
      <c r="D239" s="17"/>
      <c r="E239" s="17"/>
      <c r="F239" s="17"/>
      <c r="G239" s="17"/>
      <c r="H239" s="17"/>
      <c r="I239" s="17"/>
      <c r="J239" s="17"/>
      <c r="K239" s="18"/>
      <c r="L239" s="17"/>
      <c r="M239" s="18"/>
      <c r="N239" s="19"/>
      <c r="O239" s="19"/>
      <c r="P239" s="19"/>
      <c r="Q239" s="19"/>
      <c r="R239" s="19"/>
    </row>
    <row r="240" spans="1:18">
      <c r="A240" s="17"/>
      <c r="B240" s="17"/>
      <c r="C240" s="17"/>
      <c r="D240" s="17"/>
      <c r="E240" s="17"/>
      <c r="F240" s="17"/>
      <c r="G240" s="17"/>
      <c r="H240" s="17"/>
      <c r="I240" s="17"/>
      <c r="J240" s="17"/>
      <c r="K240" s="18"/>
      <c r="L240" s="17"/>
      <c r="M240" s="18"/>
      <c r="N240" s="19"/>
      <c r="O240" s="19"/>
      <c r="P240" s="19"/>
      <c r="Q240" s="19"/>
      <c r="R240" s="19"/>
    </row>
    <row r="241" spans="1:18">
      <c r="A241" s="17"/>
      <c r="B241" s="17"/>
      <c r="C241" s="17"/>
      <c r="D241" s="17"/>
      <c r="E241" s="17"/>
      <c r="F241" s="17"/>
      <c r="G241" s="17"/>
      <c r="H241" s="17"/>
      <c r="I241" s="17"/>
      <c r="J241" s="17"/>
      <c r="K241" s="18"/>
      <c r="L241" s="17"/>
      <c r="M241" s="18"/>
      <c r="N241" s="19"/>
      <c r="O241" s="19"/>
      <c r="P241" s="19"/>
      <c r="Q241" s="19"/>
      <c r="R241" s="19"/>
    </row>
    <row r="242" spans="1:18">
      <c r="A242" s="17"/>
      <c r="B242" s="17"/>
      <c r="C242" s="17"/>
      <c r="D242" s="17"/>
      <c r="E242" s="17"/>
      <c r="F242" s="17"/>
      <c r="G242" s="17"/>
      <c r="H242" s="17"/>
      <c r="I242" s="17"/>
      <c r="J242" s="17"/>
      <c r="K242" s="18"/>
      <c r="L242" s="17"/>
      <c r="M242" s="18"/>
      <c r="N242" s="19"/>
      <c r="O242" s="19"/>
      <c r="P242" s="19"/>
      <c r="Q242" s="19"/>
      <c r="R242" s="19"/>
    </row>
    <row r="243" spans="1:18">
      <c r="A243" s="17"/>
      <c r="B243" s="17"/>
      <c r="C243" s="17"/>
      <c r="D243" s="17"/>
      <c r="E243" s="17"/>
      <c r="F243" s="17"/>
      <c r="G243" s="17"/>
      <c r="H243" s="17"/>
      <c r="I243" s="17"/>
      <c r="J243" s="17"/>
      <c r="K243" s="18"/>
      <c r="L243" s="17"/>
      <c r="M243" s="18"/>
      <c r="N243" s="19"/>
      <c r="O243" s="19"/>
      <c r="P243" s="19"/>
      <c r="Q243" s="19"/>
      <c r="R243" s="19"/>
    </row>
    <row r="244" spans="1:18">
      <c r="A244" s="17"/>
      <c r="B244" s="17"/>
      <c r="C244" s="17"/>
      <c r="D244" s="17"/>
      <c r="E244" s="17"/>
      <c r="F244" s="17"/>
      <c r="G244" s="17"/>
      <c r="H244" s="17"/>
      <c r="I244" s="17"/>
      <c r="J244" s="17"/>
      <c r="K244" s="18"/>
      <c r="L244" s="17"/>
      <c r="M244" s="18"/>
      <c r="N244" s="19"/>
      <c r="O244" s="19"/>
      <c r="P244" s="19"/>
      <c r="Q244" s="19"/>
      <c r="R244" s="19"/>
    </row>
    <row r="245" spans="1:18">
      <c r="A245" s="17"/>
      <c r="B245" s="17"/>
      <c r="C245" s="17"/>
      <c r="D245" s="17"/>
      <c r="E245" s="17"/>
      <c r="F245" s="17"/>
      <c r="G245" s="17"/>
      <c r="H245" s="17"/>
      <c r="I245" s="17"/>
      <c r="J245" s="17"/>
      <c r="K245" s="18"/>
      <c r="L245" s="17"/>
      <c r="M245" s="18"/>
      <c r="N245" s="19"/>
      <c r="O245" s="19"/>
      <c r="P245" s="19"/>
      <c r="Q245" s="19"/>
      <c r="R245" s="19"/>
    </row>
    <row r="246" spans="1:18">
      <c r="A246" s="17"/>
      <c r="B246" s="17"/>
      <c r="C246" s="17"/>
      <c r="D246" s="17"/>
      <c r="E246" s="17"/>
      <c r="F246" s="17"/>
      <c r="G246" s="17"/>
      <c r="H246" s="17"/>
      <c r="I246" s="17"/>
      <c r="J246" s="17"/>
      <c r="K246" s="18"/>
      <c r="L246" s="17"/>
      <c r="M246" s="18"/>
      <c r="N246" s="19"/>
      <c r="O246" s="19"/>
      <c r="P246" s="19"/>
      <c r="Q246" s="19"/>
      <c r="R246" s="19"/>
    </row>
    <row r="247" spans="1:18">
      <c r="A247" s="17"/>
      <c r="B247" s="17"/>
      <c r="C247" s="17"/>
      <c r="D247" s="17"/>
      <c r="E247" s="17"/>
      <c r="F247" s="17"/>
      <c r="G247" s="17"/>
      <c r="H247" s="17"/>
      <c r="I247" s="17"/>
      <c r="J247" s="17"/>
      <c r="K247" s="18"/>
      <c r="L247" s="17"/>
      <c r="M247" s="18"/>
      <c r="N247" s="19"/>
      <c r="O247" s="19"/>
      <c r="P247" s="19"/>
      <c r="Q247" s="19"/>
      <c r="R247" s="19"/>
    </row>
    <row r="248" spans="1:18">
      <c r="A248" s="17"/>
      <c r="B248" s="17"/>
      <c r="C248" s="17"/>
      <c r="D248" s="17"/>
      <c r="E248" s="17"/>
      <c r="F248" s="17"/>
      <c r="G248" s="17"/>
      <c r="H248" s="17"/>
      <c r="I248" s="17"/>
      <c r="J248" s="17"/>
      <c r="K248" s="18"/>
      <c r="L248" s="17"/>
      <c r="M248" s="18"/>
      <c r="N248" s="19"/>
      <c r="O248" s="19"/>
      <c r="P248" s="19"/>
      <c r="Q248" s="19"/>
      <c r="R248" s="19"/>
    </row>
    <row r="249" spans="1:18">
      <c r="A249" s="17"/>
      <c r="B249" s="17"/>
      <c r="C249" s="17"/>
      <c r="D249" s="17"/>
      <c r="E249" s="17"/>
      <c r="F249" s="17"/>
      <c r="G249" s="17"/>
      <c r="H249" s="17"/>
      <c r="I249" s="17"/>
      <c r="J249" s="17"/>
      <c r="K249" s="18"/>
      <c r="L249" s="17"/>
      <c r="M249" s="18"/>
      <c r="N249" s="19"/>
      <c r="O249" s="19"/>
      <c r="P249" s="19"/>
      <c r="Q249" s="19"/>
      <c r="R249" s="19"/>
    </row>
    <row r="250" spans="1:18">
      <c r="A250" s="17"/>
      <c r="B250" s="17"/>
      <c r="C250" s="17"/>
      <c r="D250" s="17"/>
      <c r="E250" s="17"/>
      <c r="F250" s="17"/>
      <c r="G250" s="17"/>
      <c r="H250" s="17"/>
      <c r="I250" s="17"/>
      <c r="J250" s="17"/>
      <c r="K250" s="18"/>
      <c r="L250" s="17"/>
      <c r="M250" s="18"/>
      <c r="N250" s="19"/>
      <c r="O250" s="19"/>
      <c r="P250" s="19"/>
      <c r="Q250" s="19"/>
      <c r="R250" s="19"/>
    </row>
    <row r="251" spans="1:18">
      <c r="A251" s="17"/>
      <c r="B251" s="17"/>
      <c r="C251" s="17"/>
      <c r="D251" s="17"/>
      <c r="E251" s="17"/>
      <c r="F251" s="17"/>
      <c r="G251" s="17"/>
      <c r="H251" s="17"/>
      <c r="I251" s="17"/>
      <c r="J251" s="17"/>
      <c r="K251" s="18"/>
      <c r="L251" s="17"/>
      <c r="M251" s="18"/>
      <c r="N251" s="19"/>
      <c r="O251" s="19"/>
      <c r="P251" s="19"/>
      <c r="Q251" s="19"/>
      <c r="R251" s="19"/>
    </row>
    <row r="252" spans="1:18">
      <c r="A252" s="17"/>
      <c r="B252" s="17"/>
      <c r="C252" s="17"/>
      <c r="D252" s="17"/>
      <c r="E252" s="17"/>
      <c r="F252" s="17"/>
      <c r="G252" s="17"/>
      <c r="H252" s="17"/>
      <c r="I252" s="17"/>
      <c r="J252" s="17"/>
      <c r="K252" s="18"/>
      <c r="L252" s="17"/>
      <c r="M252" s="18"/>
      <c r="N252" s="19"/>
      <c r="O252" s="19"/>
      <c r="P252" s="19"/>
      <c r="Q252" s="19"/>
      <c r="R252" s="19"/>
    </row>
    <row r="253" spans="1:18">
      <c r="A253" s="17"/>
      <c r="B253" s="17"/>
      <c r="C253" s="17"/>
      <c r="D253" s="17"/>
      <c r="E253" s="17"/>
      <c r="F253" s="17"/>
      <c r="G253" s="17"/>
      <c r="H253" s="17"/>
      <c r="I253" s="17"/>
      <c r="J253" s="17"/>
      <c r="K253" s="18"/>
      <c r="L253" s="17"/>
      <c r="M253" s="18"/>
      <c r="N253" s="19"/>
      <c r="O253" s="19"/>
      <c r="P253" s="19"/>
      <c r="Q253" s="19"/>
      <c r="R253" s="19"/>
    </row>
    <row r="254" spans="1:18">
      <c r="A254" s="17"/>
      <c r="B254" s="17"/>
      <c r="C254" s="17"/>
      <c r="D254" s="17"/>
      <c r="E254" s="17"/>
      <c r="F254" s="17"/>
      <c r="G254" s="17"/>
      <c r="H254" s="17"/>
      <c r="I254" s="17"/>
      <c r="J254" s="17"/>
      <c r="K254" s="18"/>
      <c r="L254" s="17"/>
      <c r="M254" s="18"/>
      <c r="N254" s="19"/>
      <c r="O254" s="19"/>
      <c r="P254" s="19"/>
      <c r="Q254" s="19"/>
      <c r="R254" s="19"/>
    </row>
    <row r="255" spans="1:18">
      <c r="A255" s="17"/>
      <c r="B255" s="17"/>
      <c r="C255" s="17"/>
      <c r="D255" s="17"/>
      <c r="E255" s="17"/>
      <c r="F255" s="17"/>
      <c r="G255" s="17"/>
      <c r="H255" s="17"/>
      <c r="I255" s="17"/>
      <c r="J255" s="17"/>
      <c r="K255" s="18"/>
      <c r="L255" s="17"/>
      <c r="M255" s="18"/>
      <c r="N255" s="19"/>
      <c r="O255" s="19"/>
      <c r="P255" s="19"/>
      <c r="Q255" s="19"/>
      <c r="R255" s="19"/>
    </row>
    <row r="256" spans="1:18">
      <c r="A256" s="17"/>
      <c r="B256" s="17"/>
      <c r="C256" s="17"/>
      <c r="D256" s="17"/>
      <c r="E256" s="17"/>
      <c r="F256" s="17"/>
      <c r="G256" s="17"/>
      <c r="H256" s="17"/>
      <c r="I256" s="17"/>
      <c r="J256" s="17"/>
      <c r="K256" s="18"/>
      <c r="L256" s="17"/>
      <c r="M256" s="18"/>
      <c r="N256" s="19"/>
      <c r="O256" s="19"/>
      <c r="P256" s="19"/>
      <c r="Q256" s="19"/>
      <c r="R256" s="19"/>
    </row>
    <row r="257" spans="1:18">
      <c r="A257" s="17"/>
      <c r="B257" s="17"/>
      <c r="C257" s="17"/>
      <c r="D257" s="17"/>
      <c r="E257" s="17"/>
      <c r="F257" s="17"/>
      <c r="G257" s="17"/>
      <c r="H257" s="17"/>
      <c r="I257" s="17"/>
      <c r="J257" s="17"/>
      <c r="K257" s="18"/>
      <c r="L257" s="17"/>
      <c r="M257" s="18"/>
      <c r="N257" s="19"/>
      <c r="O257" s="19"/>
      <c r="P257" s="19"/>
      <c r="Q257" s="19"/>
      <c r="R257" s="19"/>
    </row>
    <row r="258" spans="1:18">
      <c r="A258" s="17"/>
      <c r="B258" s="17"/>
      <c r="C258" s="17"/>
      <c r="D258" s="17"/>
      <c r="E258" s="17"/>
      <c r="F258" s="17"/>
      <c r="G258" s="17"/>
      <c r="H258" s="17"/>
      <c r="I258" s="17"/>
      <c r="J258" s="17"/>
      <c r="K258" s="18"/>
      <c r="L258" s="17"/>
      <c r="M258" s="18"/>
      <c r="N258" s="19"/>
      <c r="O258" s="19"/>
      <c r="P258" s="19"/>
      <c r="Q258" s="19"/>
      <c r="R258" s="19"/>
    </row>
    <row r="259" spans="1:18">
      <c r="A259" s="17"/>
      <c r="B259" s="17"/>
      <c r="C259" s="17"/>
      <c r="D259" s="17"/>
      <c r="E259" s="17"/>
      <c r="F259" s="17"/>
      <c r="G259" s="17"/>
      <c r="H259" s="17"/>
      <c r="I259" s="17"/>
      <c r="J259" s="17"/>
      <c r="K259" s="18"/>
      <c r="L259" s="17"/>
      <c r="M259" s="18"/>
      <c r="N259" s="19"/>
      <c r="O259" s="19"/>
      <c r="P259" s="19"/>
      <c r="Q259" s="19"/>
      <c r="R259" s="19"/>
    </row>
    <row r="260" spans="1:18">
      <c r="A260" s="17"/>
      <c r="B260" s="17"/>
      <c r="C260" s="17"/>
      <c r="D260" s="17"/>
      <c r="E260" s="17"/>
      <c r="F260" s="17"/>
      <c r="G260" s="17"/>
      <c r="H260" s="17"/>
      <c r="I260" s="17"/>
      <c r="J260" s="17"/>
      <c r="K260" s="18"/>
      <c r="L260" s="17"/>
      <c r="M260" s="18"/>
      <c r="N260" s="19"/>
      <c r="O260" s="19"/>
      <c r="P260" s="19"/>
      <c r="Q260" s="19"/>
      <c r="R260" s="19"/>
    </row>
    <row r="261" spans="1:18">
      <c r="A261" s="17"/>
      <c r="B261" s="17"/>
      <c r="C261" s="17"/>
      <c r="D261" s="17"/>
      <c r="E261" s="17"/>
      <c r="F261" s="17"/>
      <c r="G261" s="17"/>
      <c r="H261" s="17"/>
      <c r="I261" s="17"/>
      <c r="J261" s="17"/>
      <c r="K261" s="18"/>
      <c r="L261" s="17"/>
      <c r="M261" s="18"/>
      <c r="N261" s="19"/>
      <c r="O261" s="19"/>
      <c r="P261" s="19"/>
      <c r="Q261" s="19"/>
      <c r="R261" s="19"/>
    </row>
    <row r="262" spans="1:18">
      <c r="A262" s="17"/>
      <c r="B262" s="17"/>
      <c r="C262" s="17"/>
      <c r="D262" s="17"/>
      <c r="E262" s="17"/>
      <c r="F262" s="17"/>
      <c r="G262" s="17"/>
      <c r="H262" s="17"/>
      <c r="I262" s="17"/>
      <c r="J262" s="17"/>
      <c r="K262" s="18"/>
      <c r="L262" s="17"/>
      <c r="M262" s="18"/>
      <c r="N262" s="19"/>
      <c r="O262" s="19"/>
      <c r="P262" s="19"/>
      <c r="Q262" s="19"/>
      <c r="R262" s="19"/>
    </row>
    <row r="263" spans="1:18">
      <c r="A263" s="17"/>
      <c r="B263" s="17"/>
      <c r="C263" s="17"/>
      <c r="D263" s="17"/>
      <c r="E263" s="17"/>
      <c r="F263" s="17"/>
      <c r="G263" s="17"/>
      <c r="H263" s="17"/>
      <c r="I263" s="17"/>
      <c r="J263" s="17"/>
      <c r="K263" s="18"/>
      <c r="L263" s="17"/>
      <c r="M263" s="18"/>
      <c r="N263" s="19"/>
      <c r="O263" s="19"/>
      <c r="P263" s="19"/>
      <c r="Q263" s="19"/>
      <c r="R263" s="19"/>
    </row>
    <row r="264" spans="1:18">
      <c r="A264" s="17"/>
      <c r="B264" s="17"/>
      <c r="C264" s="17"/>
      <c r="D264" s="17"/>
      <c r="E264" s="17"/>
      <c r="F264" s="17"/>
      <c r="G264" s="17"/>
      <c r="H264" s="17"/>
      <c r="I264" s="17"/>
      <c r="J264" s="17"/>
      <c r="K264" s="18"/>
      <c r="L264" s="17"/>
      <c r="M264" s="18"/>
      <c r="N264" s="19"/>
      <c r="O264" s="19"/>
      <c r="P264" s="19"/>
      <c r="Q264" s="19"/>
      <c r="R264" s="19"/>
    </row>
    <row r="265" spans="1:18">
      <c r="A265" s="17"/>
      <c r="B265" s="17"/>
      <c r="C265" s="17"/>
      <c r="D265" s="17"/>
      <c r="E265" s="17"/>
      <c r="F265" s="17"/>
      <c r="G265" s="17"/>
      <c r="H265" s="17"/>
      <c r="I265" s="17"/>
      <c r="J265" s="17"/>
      <c r="K265" s="18"/>
      <c r="L265" s="17"/>
      <c r="M265" s="18"/>
      <c r="N265" s="19"/>
      <c r="O265" s="19"/>
      <c r="P265" s="19"/>
      <c r="Q265" s="19"/>
      <c r="R265" s="19"/>
    </row>
    <row r="266" spans="1:18">
      <c r="A266" s="17"/>
      <c r="B266" s="17"/>
      <c r="C266" s="17"/>
      <c r="D266" s="17"/>
      <c r="E266" s="17"/>
      <c r="F266" s="17"/>
      <c r="G266" s="17"/>
      <c r="H266" s="17"/>
      <c r="I266" s="17"/>
      <c r="J266" s="17"/>
      <c r="K266" s="18"/>
      <c r="L266" s="17"/>
      <c r="M266" s="18"/>
      <c r="N266" s="19"/>
      <c r="O266" s="19"/>
      <c r="P266" s="19"/>
      <c r="Q266" s="19"/>
      <c r="R266" s="19"/>
    </row>
    <row r="267" spans="1:18">
      <c r="A267" s="17"/>
      <c r="B267" s="17"/>
      <c r="C267" s="17"/>
      <c r="D267" s="17"/>
      <c r="E267" s="17"/>
      <c r="F267" s="17"/>
      <c r="G267" s="17"/>
      <c r="H267" s="17"/>
      <c r="I267" s="17"/>
      <c r="J267" s="17"/>
      <c r="K267" s="18"/>
      <c r="L267" s="17"/>
      <c r="M267" s="18"/>
      <c r="N267" s="19"/>
      <c r="O267" s="19"/>
      <c r="P267" s="19"/>
      <c r="Q267" s="19"/>
      <c r="R267" s="19"/>
    </row>
    <row r="268" spans="1:18">
      <c r="A268" s="17"/>
      <c r="B268" s="17"/>
      <c r="C268" s="17"/>
      <c r="D268" s="17"/>
      <c r="E268" s="17"/>
      <c r="F268" s="17"/>
      <c r="G268" s="17"/>
      <c r="H268" s="17"/>
      <c r="I268" s="17"/>
      <c r="J268" s="17"/>
      <c r="K268" s="18"/>
      <c r="L268" s="17"/>
      <c r="M268" s="18"/>
      <c r="N268" s="19"/>
      <c r="O268" s="19"/>
      <c r="P268" s="19"/>
      <c r="Q268" s="19"/>
      <c r="R268" s="19"/>
    </row>
    <row r="269" spans="1:18">
      <c r="A269" s="17"/>
      <c r="B269" s="17"/>
      <c r="C269" s="17"/>
      <c r="D269" s="17"/>
      <c r="E269" s="17"/>
      <c r="F269" s="17"/>
      <c r="G269" s="17"/>
      <c r="H269" s="17"/>
      <c r="I269" s="17"/>
      <c r="J269" s="17"/>
      <c r="K269" s="18"/>
      <c r="L269" s="17"/>
      <c r="M269" s="18"/>
      <c r="N269" s="19"/>
      <c r="O269" s="19"/>
      <c r="P269" s="19"/>
      <c r="Q269" s="19"/>
      <c r="R269" s="19"/>
    </row>
    <row r="270" spans="1:18">
      <c r="A270" s="17"/>
      <c r="B270" s="17"/>
      <c r="C270" s="17"/>
      <c r="D270" s="17"/>
      <c r="E270" s="17"/>
      <c r="F270" s="17"/>
      <c r="G270" s="17"/>
      <c r="H270" s="17"/>
      <c r="I270" s="17"/>
      <c r="J270" s="17"/>
      <c r="K270" s="18"/>
      <c r="L270" s="17"/>
      <c r="M270" s="18"/>
      <c r="N270" s="19"/>
      <c r="O270" s="19"/>
      <c r="P270" s="19"/>
      <c r="Q270" s="19"/>
      <c r="R270" s="19"/>
    </row>
    <row r="271" spans="1:18">
      <c r="A271" s="17"/>
      <c r="B271" s="17"/>
      <c r="C271" s="17"/>
      <c r="D271" s="17"/>
      <c r="E271" s="17"/>
      <c r="F271" s="17"/>
      <c r="G271" s="17"/>
      <c r="H271" s="17"/>
      <c r="I271" s="17"/>
      <c r="J271" s="17"/>
      <c r="K271" s="18"/>
      <c r="L271" s="17"/>
      <c r="M271" s="18"/>
      <c r="N271" s="19"/>
      <c r="O271" s="19"/>
      <c r="P271" s="19"/>
      <c r="Q271" s="19"/>
      <c r="R271" s="19"/>
    </row>
    <row r="272" spans="1:18">
      <c r="A272" s="17"/>
      <c r="B272" s="17"/>
      <c r="C272" s="17"/>
      <c r="D272" s="17"/>
      <c r="E272" s="17"/>
      <c r="F272" s="17"/>
      <c r="G272" s="17"/>
      <c r="H272" s="17"/>
      <c r="I272" s="17"/>
      <c r="J272" s="17"/>
      <c r="K272" s="18"/>
      <c r="L272" s="17"/>
      <c r="M272" s="18"/>
      <c r="N272" s="19"/>
      <c r="O272" s="19"/>
      <c r="P272" s="19"/>
      <c r="Q272" s="19"/>
      <c r="R272" s="19"/>
    </row>
    <row r="273" spans="1:18">
      <c r="A273" s="17"/>
      <c r="B273" s="17"/>
      <c r="C273" s="17"/>
      <c r="D273" s="17"/>
      <c r="E273" s="17"/>
      <c r="F273" s="17"/>
      <c r="G273" s="17"/>
      <c r="H273" s="17"/>
      <c r="I273" s="17"/>
      <c r="J273" s="17"/>
      <c r="K273" s="18"/>
      <c r="L273" s="17"/>
      <c r="M273" s="18"/>
      <c r="N273" s="19"/>
      <c r="O273" s="19"/>
      <c r="P273" s="19"/>
      <c r="Q273" s="19"/>
      <c r="R273" s="19"/>
    </row>
    <row r="274" spans="1:18">
      <c r="A274" s="17"/>
      <c r="B274" s="17"/>
      <c r="C274" s="17"/>
      <c r="D274" s="17"/>
      <c r="E274" s="17"/>
      <c r="F274" s="17"/>
      <c r="G274" s="17"/>
      <c r="H274" s="17"/>
      <c r="I274" s="17"/>
      <c r="J274" s="17"/>
      <c r="K274" s="18"/>
      <c r="L274" s="17"/>
      <c r="M274" s="18"/>
      <c r="N274" s="19"/>
      <c r="O274" s="19"/>
      <c r="P274" s="19"/>
      <c r="Q274" s="19"/>
      <c r="R274" s="19"/>
    </row>
    <row r="275" spans="1:18">
      <c r="A275" s="17"/>
      <c r="B275" s="17"/>
      <c r="C275" s="17"/>
      <c r="D275" s="17"/>
      <c r="E275" s="17"/>
      <c r="F275" s="17"/>
      <c r="G275" s="17"/>
      <c r="H275" s="17"/>
      <c r="I275" s="17"/>
      <c r="J275" s="17"/>
      <c r="K275" s="18"/>
      <c r="L275" s="17"/>
      <c r="M275" s="18"/>
      <c r="N275" s="19"/>
      <c r="O275" s="19"/>
      <c r="P275" s="19"/>
      <c r="Q275" s="19"/>
      <c r="R275" s="19"/>
    </row>
    <row r="276" spans="1:18">
      <c r="A276" s="17"/>
      <c r="B276" s="17"/>
      <c r="C276" s="17"/>
      <c r="D276" s="17"/>
      <c r="E276" s="17"/>
      <c r="F276" s="17"/>
      <c r="G276" s="17"/>
      <c r="H276" s="17"/>
      <c r="I276" s="17"/>
      <c r="J276" s="17"/>
      <c r="K276" s="18"/>
      <c r="L276" s="17"/>
      <c r="M276" s="18"/>
      <c r="N276" s="19"/>
      <c r="O276" s="19"/>
      <c r="P276" s="19"/>
      <c r="Q276" s="19"/>
      <c r="R276" s="19"/>
    </row>
    <row r="277" spans="1:18">
      <c r="A277" s="17"/>
      <c r="B277" s="17"/>
      <c r="C277" s="17"/>
      <c r="D277" s="17"/>
      <c r="E277" s="17"/>
      <c r="F277" s="17"/>
      <c r="G277" s="17"/>
      <c r="H277" s="17"/>
      <c r="I277" s="17"/>
      <c r="J277" s="17"/>
      <c r="K277" s="18"/>
      <c r="L277" s="17"/>
      <c r="M277" s="18"/>
      <c r="N277" s="19"/>
      <c r="O277" s="19"/>
      <c r="P277" s="19"/>
      <c r="Q277" s="19"/>
      <c r="R277" s="19"/>
    </row>
    <row r="278" spans="1:18">
      <c r="A278" s="17"/>
      <c r="B278" s="17"/>
      <c r="C278" s="17"/>
      <c r="D278" s="17"/>
      <c r="E278" s="17"/>
      <c r="F278" s="17"/>
      <c r="G278" s="17"/>
      <c r="H278" s="17"/>
      <c r="I278" s="17"/>
      <c r="J278" s="17"/>
      <c r="K278" s="18"/>
      <c r="L278" s="17"/>
      <c r="M278" s="18"/>
      <c r="N278" s="19"/>
      <c r="O278" s="19"/>
      <c r="P278" s="19"/>
      <c r="Q278" s="19"/>
      <c r="R278" s="19"/>
    </row>
    <row r="279" spans="1:18">
      <c r="A279" s="17"/>
      <c r="B279" s="17"/>
      <c r="C279" s="17"/>
      <c r="D279" s="17"/>
      <c r="E279" s="17"/>
      <c r="F279" s="17"/>
      <c r="G279" s="17"/>
      <c r="H279" s="17"/>
      <c r="I279" s="17"/>
      <c r="J279" s="17"/>
      <c r="K279" s="18"/>
      <c r="L279" s="17"/>
      <c r="M279" s="18"/>
      <c r="N279" s="19"/>
      <c r="O279" s="19"/>
      <c r="P279" s="19"/>
      <c r="Q279" s="19"/>
      <c r="R279" s="19"/>
    </row>
    <row r="280" spans="1:18">
      <c r="A280" s="17"/>
      <c r="B280" s="17"/>
      <c r="C280" s="17"/>
      <c r="D280" s="17"/>
      <c r="E280" s="17"/>
      <c r="F280" s="17"/>
      <c r="G280" s="17"/>
      <c r="H280" s="17"/>
      <c r="I280" s="17"/>
      <c r="J280" s="17"/>
      <c r="K280" s="18"/>
      <c r="L280" s="17"/>
      <c r="M280" s="18"/>
      <c r="N280" s="19"/>
      <c r="O280" s="19"/>
      <c r="P280" s="19"/>
      <c r="Q280" s="19"/>
      <c r="R280" s="19"/>
    </row>
    <row r="281" spans="1:18">
      <c r="A281" s="17"/>
      <c r="B281" s="17"/>
      <c r="C281" s="17"/>
      <c r="D281" s="17"/>
      <c r="E281" s="17"/>
      <c r="F281" s="17"/>
      <c r="G281" s="17"/>
      <c r="H281" s="17"/>
      <c r="I281" s="17"/>
      <c r="J281" s="17"/>
      <c r="K281" s="18"/>
      <c r="L281" s="17"/>
      <c r="M281" s="18"/>
      <c r="N281" s="19"/>
      <c r="O281" s="19"/>
      <c r="P281" s="19"/>
      <c r="Q281" s="19"/>
      <c r="R281" s="19"/>
    </row>
    <row r="282" spans="1:18">
      <c r="A282" s="17"/>
      <c r="B282" s="17"/>
      <c r="C282" s="17"/>
      <c r="D282" s="17"/>
      <c r="E282" s="17"/>
      <c r="F282" s="17"/>
      <c r="G282" s="17"/>
      <c r="H282" s="17"/>
      <c r="I282" s="17"/>
      <c r="J282" s="17"/>
      <c r="K282" s="18"/>
      <c r="L282" s="17"/>
      <c r="M282" s="18"/>
      <c r="N282" s="19"/>
      <c r="O282" s="19"/>
      <c r="P282" s="19"/>
      <c r="Q282" s="19"/>
      <c r="R282" s="19"/>
    </row>
    <row r="283" spans="1:18">
      <c r="A283" s="17"/>
      <c r="B283" s="17"/>
      <c r="C283" s="17"/>
      <c r="D283" s="17"/>
      <c r="E283" s="17"/>
      <c r="F283" s="17"/>
      <c r="G283" s="17"/>
      <c r="H283" s="17"/>
      <c r="I283" s="17"/>
      <c r="J283" s="17"/>
      <c r="K283" s="18"/>
      <c r="L283" s="17"/>
      <c r="M283" s="18"/>
      <c r="N283" s="19"/>
      <c r="O283" s="19"/>
      <c r="P283" s="19"/>
      <c r="Q283" s="19"/>
      <c r="R283" s="19"/>
    </row>
    <row r="284" spans="1:18">
      <c r="A284" s="17"/>
      <c r="B284" s="17"/>
      <c r="C284" s="17"/>
      <c r="D284" s="17"/>
      <c r="E284" s="17"/>
      <c r="F284" s="17"/>
      <c r="G284" s="17"/>
      <c r="H284" s="17"/>
      <c r="I284" s="17"/>
      <c r="J284" s="17"/>
      <c r="K284" s="18"/>
      <c r="L284" s="17"/>
      <c r="M284" s="18"/>
      <c r="N284" s="19"/>
      <c r="O284" s="19"/>
      <c r="P284" s="19"/>
      <c r="Q284" s="19"/>
      <c r="R284" s="19"/>
    </row>
    <row r="285" spans="1:18">
      <c r="A285" s="17"/>
      <c r="B285" s="17"/>
      <c r="C285" s="17"/>
      <c r="D285" s="17"/>
      <c r="E285" s="17"/>
      <c r="F285" s="17"/>
      <c r="G285" s="17"/>
      <c r="H285" s="17"/>
      <c r="I285" s="17"/>
      <c r="J285" s="17"/>
      <c r="K285" s="18"/>
      <c r="L285" s="17"/>
      <c r="M285" s="18"/>
      <c r="N285" s="19"/>
      <c r="O285" s="19"/>
      <c r="P285" s="19"/>
      <c r="Q285" s="19"/>
      <c r="R285" s="19"/>
    </row>
    <row r="286" spans="1:18">
      <c r="A286" s="17"/>
      <c r="B286" s="17"/>
      <c r="C286" s="17"/>
      <c r="D286" s="17"/>
      <c r="E286" s="17"/>
      <c r="F286" s="17"/>
      <c r="G286" s="17"/>
      <c r="H286" s="17"/>
      <c r="I286" s="17"/>
      <c r="J286" s="17"/>
      <c r="K286" s="18"/>
      <c r="L286" s="17"/>
      <c r="M286" s="18"/>
      <c r="N286" s="19"/>
      <c r="O286" s="19"/>
      <c r="P286" s="19"/>
      <c r="Q286" s="19"/>
      <c r="R286" s="19"/>
    </row>
    <row r="287" spans="1:18">
      <c r="A287" s="17"/>
      <c r="B287" s="17"/>
      <c r="C287" s="17"/>
      <c r="D287" s="17"/>
      <c r="E287" s="17"/>
      <c r="F287" s="17"/>
      <c r="G287" s="17"/>
      <c r="H287" s="17"/>
      <c r="I287" s="17"/>
      <c r="J287" s="17"/>
      <c r="K287" s="18"/>
      <c r="L287" s="17"/>
      <c r="M287" s="18"/>
      <c r="N287" s="19"/>
      <c r="O287" s="19"/>
      <c r="P287" s="19"/>
      <c r="Q287" s="19"/>
      <c r="R287" s="19"/>
    </row>
    <row r="288" spans="1:18">
      <c r="A288" s="17"/>
      <c r="B288" s="17"/>
      <c r="C288" s="17"/>
      <c r="D288" s="17"/>
      <c r="E288" s="17"/>
      <c r="F288" s="17"/>
      <c r="G288" s="17"/>
      <c r="H288" s="17"/>
      <c r="I288" s="17"/>
      <c r="J288" s="17"/>
      <c r="K288" s="18"/>
      <c r="L288" s="17"/>
      <c r="M288" s="18"/>
      <c r="N288" s="19"/>
      <c r="O288" s="19"/>
      <c r="P288" s="19"/>
      <c r="Q288" s="19"/>
      <c r="R288" s="19"/>
    </row>
    <row r="289" spans="1:18">
      <c r="A289" s="17"/>
      <c r="B289" s="17"/>
      <c r="C289" s="17"/>
      <c r="D289" s="17"/>
      <c r="E289" s="17"/>
      <c r="F289" s="17"/>
      <c r="G289" s="17"/>
      <c r="H289" s="17"/>
      <c r="I289" s="17"/>
      <c r="J289" s="17"/>
      <c r="K289" s="18"/>
      <c r="L289" s="17"/>
      <c r="M289" s="18"/>
      <c r="N289" s="19"/>
      <c r="O289" s="19"/>
      <c r="P289" s="19"/>
      <c r="Q289" s="19"/>
      <c r="R289" s="19"/>
    </row>
    <row r="290" spans="1:18">
      <c r="A290" s="17"/>
      <c r="B290" s="17"/>
      <c r="C290" s="17"/>
      <c r="D290" s="17"/>
      <c r="E290" s="17"/>
      <c r="F290" s="17"/>
      <c r="G290" s="17"/>
      <c r="H290" s="17"/>
      <c r="I290" s="17"/>
      <c r="J290" s="17"/>
      <c r="K290" s="18"/>
      <c r="L290" s="17"/>
      <c r="M290" s="18"/>
      <c r="N290" s="19"/>
      <c r="O290" s="19"/>
      <c r="P290" s="19"/>
      <c r="Q290" s="19"/>
      <c r="R290" s="19"/>
    </row>
    <row r="291" spans="1:18">
      <c r="A291" s="17"/>
      <c r="B291" s="17"/>
      <c r="C291" s="17"/>
      <c r="D291" s="17"/>
      <c r="E291" s="17"/>
      <c r="F291" s="17"/>
      <c r="G291" s="17"/>
      <c r="H291" s="17"/>
      <c r="I291" s="17"/>
      <c r="J291" s="17"/>
      <c r="K291" s="18"/>
      <c r="L291" s="17"/>
      <c r="M291" s="18"/>
      <c r="N291" s="19"/>
      <c r="O291" s="19"/>
      <c r="P291" s="19"/>
      <c r="Q291" s="19"/>
      <c r="R291" s="19"/>
    </row>
    <row r="292" spans="1:18">
      <c r="A292" s="17"/>
      <c r="B292" s="17"/>
      <c r="C292" s="17"/>
      <c r="D292" s="17"/>
      <c r="E292" s="17"/>
      <c r="F292" s="17"/>
      <c r="G292" s="17"/>
      <c r="H292" s="17"/>
      <c r="I292" s="17"/>
      <c r="J292" s="17"/>
      <c r="K292" s="18"/>
      <c r="L292" s="17"/>
      <c r="M292" s="18"/>
      <c r="N292" s="19"/>
      <c r="O292" s="19"/>
      <c r="P292" s="19"/>
      <c r="Q292" s="19"/>
      <c r="R292" s="19"/>
    </row>
    <row r="293" spans="1:18">
      <c r="A293" s="17"/>
      <c r="B293" s="17"/>
      <c r="C293" s="17"/>
      <c r="D293" s="17"/>
      <c r="E293" s="17"/>
      <c r="F293" s="17"/>
      <c r="G293" s="17"/>
      <c r="H293" s="17"/>
      <c r="I293" s="17"/>
      <c r="J293" s="17"/>
      <c r="K293" s="18"/>
      <c r="L293" s="17"/>
      <c r="M293" s="18"/>
      <c r="N293" s="19"/>
      <c r="O293" s="19"/>
      <c r="P293" s="19"/>
      <c r="Q293" s="19"/>
      <c r="R293" s="19"/>
    </row>
    <row r="294" spans="1:18">
      <c r="A294" s="17"/>
      <c r="B294" s="17"/>
      <c r="C294" s="17"/>
      <c r="D294" s="17"/>
      <c r="E294" s="17"/>
      <c r="F294" s="17"/>
      <c r="G294" s="17"/>
      <c r="H294" s="17"/>
      <c r="I294" s="17"/>
      <c r="J294" s="17"/>
      <c r="K294" s="18"/>
      <c r="L294" s="17"/>
      <c r="M294" s="18"/>
      <c r="N294" s="19"/>
      <c r="O294" s="19"/>
      <c r="P294" s="19"/>
      <c r="Q294" s="19"/>
      <c r="R294" s="19"/>
    </row>
    <row r="295" spans="1:18">
      <c r="A295" s="17"/>
      <c r="B295" s="17"/>
      <c r="C295" s="17"/>
      <c r="D295" s="17"/>
      <c r="E295" s="17"/>
      <c r="F295" s="17"/>
      <c r="G295" s="17"/>
      <c r="H295" s="17"/>
      <c r="I295" s="17"/>
      <c r="J295" s="17"/>
      <c r="K295" s="18"/>
      <c r="L295" s="17"/>
      <c r="M295" s="18"/>
      <c r="N295" s="19"/>
      <c r="O295" s="19"/>
      <c r="P295" s="19"/>
      <c r="Q295" s="19"/>
      <c r="R295" s="19"/>
    </row>
    <row r="296" spans="1:18">
      <c r="A296" s="17"/>
      <c r="B296" s="17"/>
      <c r="C296" s="17"/>
      <c r="D296" s="17"/>
      <c r="E296" s="17"/>
      <c r="F296" s="17"/>
      <c r="G296" s="17"/>
      <c r="H296" s="17"/>
      <c r="I296" s="17"/>
      <c r="J296" s="17"/>
      <c r="K296" s="18"/>
      <c r="L296" s="17"/>
      <c r="M296" s="18"/>
      <c r="N296" s="19"/>
      <c r="O296" s="19"/>
      <c r="P296" s="19"/>
      <c r="Q296" s="19"/>
      <c r="R296" s="19"/>
    </row>
    <row r="297" spans="1:18">
      <c r="A297" s="17"/>
      <c r="B297" s="17"/>
      <c r="C297" s="17"/>
      <c r="D297" s="17"/>
      <c r="E297" s="17"/>
      <c r="F297" s="17"/>
      <c r="G297" s="17"/>
      <c r="H297" s="17"/>
      <c r="I297" s="17"/>
      <c r="J297" s="17"/>
      <c r="K297" s="18"/>
      <c r="L297" s="17"/>
      <c r="M297" s="18"/>
      <c r="N297" s="19"/>
      <c r="O297" s="19"/>
      <c r="P297" s="19"/>
      <c r="Q297" s="19"/>
      <c r="R297" s="19"/>
    </row>
    <row r="298" spans="1:18">
      <c r="A298" s="17"/>
      <c r="B298" s="17"/>
      <c r="C298" s="17"/>
      <c r="D298" s="17"/>
      <c r="E298" s="17"/>
      <c r="F298" s="17"/>
      <c r="G298" s="17"/>
      <c r="H298" s="17"/>
      <c r="I298" s="17"/>
      <c r="J298" s="17"/>
      <c r="K298" s="18"/>
      <c r="L298" s="17"/>
      <c r="M298" s="18"/>
      <c r="N298" s="19"/>
      <c r="O298" s="19"/>
      <c r="P298" s="19"/>
      <c r="Q298" s="19"/>
      <c r="R298" s="19"/>
    </row>
    <row r="299" spans="1:18">
      <c r="A299" s="17"/>
      <c r="B299" s="17"/>
      <c r="C299" s="17"/>
      <c r="D299" s="17"/>
      <c r="E299" s="17"/>
      <c r="F299" s="17"/>
      <c r="G299" s="17"/>
      <c r="H299" s="17"/>
      <c r="I299" s="17"/>
      <c r="J299" s="17"/>
      <c r="K299" s="18"/>
      <c r="L299" s="17"/>
      <c r="M299" s="18"/>
      <c r="N299" s="19"/>
      <c r="O299" s="19"/>
      <c r="P299" s="19"/>
      <c r="Q299" s="19"/>
      <c r="R299" s="19"/>
    </row>
    <row r="300" spans="1:18">
      <c r="A300" s="17"/>
      <c r="B300" s="17"/>
      <c r="C300" s="17"/>
      <c r="D300" s="17"/>
      <c r="E300" s="17"/>
      <c r="F300" s="17"/>
      <c r="G300" s="17"/>
      <c r="H300" s="17"/>
      <c r="I300" s="17"/>
      <c r="J300" s="17"/>
      <c r="K300" s="18"/>
      <c r="L300" s="17"/>
      <c r="M300" s="18"/>
      <c r="N300" s="19"/>
      <c r="O300" s="19"/>
      <c r="P300" s="19"/>
      <c r="Q300" s="19"/>
      <c r="R300" s="19"/>
    </row>
    <row r="301" spans="1:18">
      <c r="A301" s="17"/>
      <c r="B301" s="17"/>
      <c r="C301" s="17"/>
      <c r="D301" s="17"/>
      <c r="E301" s="17"/>
      <c r="F301" s="17"/>
      <c r="G301" s="17"/>
      <c r="H301" s="17"/>
      <c r="I301" s="17"/>
      <c r="J301" s="17"/>
      <c r="K301" s="18"/>
      <c r="L301" s="17"/>
      <c r="M301" s="18"/>
      <c r="N301" s="19"/>
      <c r="O301" s="19"/>
      <c r="P301" s="19"/>
      <c r="Q301" s="19"/>
      <c r="R301" s="19"/>
    </row>
    <row r="302" spans="1:18">
      <c r="A302" s="17"/>
      <c r="B302" s="17"/>
      <c r="C302" s="17"/>
      <c r="D302" s="17"/>
      <c r="E302" s="17"/>
      <c r="F302" s="17"/>
      <c r="G302" s="17"/>
      <c r="H302" s="17"/>
      <c r="I302" s="17"/>
      <c r="J302" s="17"/>
      <c r="K302" s="18"/>
      <c r="L302" s="17"/>
      <c r="M302" s="18"/>
      <c r="N302" s="19"/>
      <c r="O302" s="19"/>
      <c r="P302" s="19"/>
      <c r="Q302" s="19"/>
      <c r="R302" s="19"/>
    </row>
    <row r="303" spans="1:18">
      <c r="A303" s="17"/>
      <c r="B303" s="17"/>
      <c r="C303" s="17"/>
      <c r="D303" s="17"/>
      <c r="E303" s="17"/>
      <c r="F303" s="17"/>
      <c r="G303" s="17"/>
      <c r="H303" s="17"/>
      <c r="I303" s="17"/>
      <c r="J303" s="17"/>
      <c r="K303" s="18"/>
      <c r="L303" s="17"/>
      <c r="M303" s="18"/>
      <c r="N303" s="19"/>
      <c r="O303" s="19"/>
      <c r="P303" s="19"/>
      <c r="Q303" s="19"/>
      <c r="R303" s="19"/>
    </row>
    <row r="304" spans="1:18">
      <c r="A304" s="17"/>
      <c r="B304" s="17"/>
      <c r="C304" s="17"/>
      <c r="D304" s="17"/>
      <c r="E304" s="17"/>
      <c r="F304" s="17"/>
      <c r="G304" s="17"/>
      <c r="H304" s="17"/>
      <c r="I304" s="17"/>
      <c r="J304" s="17"/>
      <c r="K304" s="18"/>
      <c r="L304" s="17"/>
      <c r="M304" s="18"/>
      <c r="N304" s="19"/>
      <c r="O304" s="19"/>
      <c r="P304" s="19"/>
      <c r="Q304" s="19"/>
      <c r="R304" s="19"/>
    </row>
    <row r="305" spans="1:18">
      <c r="A305" s="17"/>
      <c r="B305" s="17"/>
      <c r="C305" s="17"/>
      <c r="D305" s="17"/>
      <c r="E305" s="17"/>
      <c r="F305" s="17"/>
      <c r="G305" s="17"/>
      <c r="H305" s="17"/>
      <c r="I305" s="17"/>
      <c r="J305" s="17"/>
      <c r="K305" s="18"/>
      <c r="L305" s="17"/>
      <c r="M305" s="18"/>
      <c r="N305" s="19"/>
      <c r="O305" s="19"/>
      <c r="P305" s="19"/>
      <c r="Q305" s="19"/>
      <c r="R305" s="19"/>
    </row>
    <row r="306" spans="1:18">
      <c r="A306" s="17"/>
      <c r="B306" s="17"/>
      <c r="C306" s="17"/>
      <c r="D306" s="17"/>
      <c r="E306" s="17"/>
      <c r="F306" s="17"/>
      <c r="G306" s="17"/>
      <c r="H306" s="17"/>
      <c r="I306" s="17"/>
      <c r="J306" s="17"/>
      <c r="K306" s="18"/>
      <c r="L306" s="17"/>
      <c r="M306" s="18"/>
      <c r="N306" s="19"/>
      <c r="O306" s="19"/>
      <c r="P306" s="19"/>
      <c r="Q306" s="19"/>
      <c r="R306" s="19"/>
    </row>
    <row r="307" spans="1:18">
      <c r="A307" s="17"/>
      <c r="B307" s="17"/>
      <c r="C307" s="17"/>
      <c r="D307" s="17"/>
      <c r="E307" s="17"/>
      <c r="F307" s="17"/>
      <c r="G307" s="17"/>
      <c r="H307" s="17"/>
      <c r="I307" s="17"/>
      <c r="J307" s="17"/>
      <c r="K307" s="18"/>
      <c r="L307" s="17"/>
      <c r="M307" s="18"/>
      <c r="N307" s="19"/>
      <c r="O307" s="19"/>
      <c r="P307" s="19"/>
      <c r="Q307" s="19"/>
      <c r="R307" s="19"/>
    </row>
    <row r="308" spans="1:18">
      <c r="A308" s="17"/>
      <c r="B308" s="17"/>
      <c r="C308" s="17"/>
      <c r="D308" s="17"/>
      <c r="E308" s="17"/>
      <c r="F308" s="17"/>
      <c r="G308" s="17"/>
      <c r="H308" s="17"/>
      <c r="I308" s="17"/>
      <c r="J308" s="17"/>
      <c r="K308" s="18"/>
      <c r="L308" s="17"/>
      <c r="M308" s="18"/>
      <c r="N308" s="19"/>
      <c r="O308" s="19"/>
      <c r="P308" s="19"/>
      <c r="Q308" s="19"/>
      <c r="R308" s="19"/>
    </row>
    <row r="309" spans="1:18">
      <c r="A309" s="17"/>
      <c r="B309" s="17"/>
      <c r="C309" s="17"/>
      <c r="D309" s="17"/>
      <c r="E309" s="17"/>
      <c r="F309" s="17"/>
      <c r="G309" s="17"/>
      <c r="H309" s="17"/>
      <c r="I309" s="17"/>
      <c r="J309" s="17"/>
      <c r="K309" s="18"/>
      <c r="L309" s="17"/>
      <c r="M309" s="18"/>
      <c r="N309" s="19"/>
      <c r="O309" s="19"/>
      <c r="P309" s="19"/>
      <c r="Q309" s="19"/>
      <c r="R309" s="19"/>
    </row>
    <row r="310" spans="1:18">
      <c r="A310" s="17"/>
      <c r="B310" s="17"/>
      <c r="C310" s="17"/>
      <c r="D310" s="17"/>
      <c r="E310" s="17"/>
      <c r="F310" s="17"/>
      <c r="G310" s="17"/>
      <c r="H310" s="17"/>
      <c r="I310" s="17"/>
      <c r="J310" s="17"/>
      <c r="K310" s="18"/>
      <c r="L310" s="17"/>
      <c r="M310" s="18"/>
      <c r="N310" s="19"/>
      <c r="O310" s="19"/>
      <c r="P310" s="19"/>
      <c r="Q310" s="19"/>
      <c r="R310" s="19"/>
    </row>
    <row r="311" spans="1:18">
      <c r="A311" s="17"/>
      <c r="B311" s="17"/>
      <c r="C311" s="17"/>
      <c r="D311" s="17"/>
      <c r="E311" s="17"/>
      <c r="F311" s="17"/>
      <c r="G311" s="17"/>
      <c r="H311" s="17"/>
      <c r="I311" s="17"/>
      <c r="J311" s="17"/>
      <c r="K311" s="18"/>
      <c r="L311" s="17"/>
      <c r="M311" s="18"/>
      <c r="N311" s="19"/>
      <c r="O311" s="19"/>
      <c r="P311" s="19"/>
      <c r="Q311" s="19"/>
      <c r="R311" s="19"/>
    </row>
    <row r="312" spans="1:18">
      <c r="A312" s="17"/>
      <c r="B312" s="17"/>
      <c r="C312" s="17"/>
      <c r="D312" s="17"/>
      <c r="E312" s="17"/>
      <c r="F312" s="17"/>
      <c r="G312" s="17"/>
      <c r="H312" s="17"/>
      <c r="I312" s="17"/>
      <c r="J312" s="17"/>
      <c r="K312" s="18"/>
      <c r="L312" s="17"/>
      <c r="M312" s="18"/>
      <c r="N312" s="19"/>
      <c r="O312" s="19"/>
      <c r="P312" s="19"/>
      <c r="Q312" s="19"/>
      <c r="R312" s="19"/>
    </row>
    <row r="313" spans="1:18">
      <c r="A313" s="17"/>
      <c r="B313" s="17"/>
      <c r="C313" s="17"/>
      <c r="D313" s="17"/>
      <c r="E313" s="17"/>
      <c r="F313" s="17"/>
      <c r="G313" s="17"/>
      <c r="H313" s="17"/>
      <c r="I313" s="17"/>
      <c r="J313" s="17"/>
      <c r="K313" s="18"/>
      <c r="L313" s="17"/>
      <c r="M313" s="18"/>
      <c r="N313" s="19"/>
      <c r="O313" s="19"/>
      <c r="P313" s="19"/>
      <c r="Q313" s="19"/>
      <c r="R313" s="19"/>
    </row>
    <row r="314" spans="1:18">
      <c r="A314" s="17"/>
      <c r="B314" s="17"/>
      <c r="C314" s="17"/>
      <c r="D314" s="17"/>
      <c r="E314" s="17"/>
      <c r="F314" s="17"/>
      <c r="G314" s="17"/>
      <c r="H314" s="17"/>
      <c r="I314" s="17"/>
      <c r="J314" s="17"/>
      <c r="K314" s="18"/>
      <c r="L314" s="17"/>
      <c r="M314" s="18"/>
      <c r="N314" s="19"/>
      <c r="O314" s="19"/>
      <c r="P314" s="19"/>
      <c r="Q314" s="19"/>
      <c r="R314" s="19"/>
    </row>
    <row r="315" spans="1:18">
      <c r="A315" s="17"/>
      <c r="B315" s="17"/>
      <c r="C315" s="17"/>
      <c r="D315" s="17"/>
      <c r="E315" s="17"/>
      <c r="F315" s="17"/>
      <c r="G315" s="17"/>
      <c r="H315" s="17"/>
      <c r="I315" s="17"/>
      <c r="J315" s="17"/>
      <c r="K315" s="18"/>
      <c r="L315" s="17"/>
      <c r="M315" s="18"/>
      <c r="N315" s="19"/>
      <c r="O315" s="19"/>
      <c r="P315" s="19"/>
      <c r="Q315" s="19"/>
      <c r="R315" s="19"/>
    </row>
    <row r="316" spans="1:18">
      <c r="A316" s="17"/>
      <c r="B316" s="17"/>
      <c r="C316" s="17"/>
      <c r="D316" s="17"/>
      <c r="E316" s="17"/>
      <c r="F316" s="17"/>
      <c r="G316" s="17"/>
      <c r="H316" s="17"/>
      <c r="I316" s="17"/>
      <c r="J316" s="17"/>
      <c r="K316" s="18"/>
      <c r="L316" s="17"/>
      <c r="M316" s="18"/>
      <c r="N316" s="19"/>
      <c r="O316" s="19"/>
      <c r="P316" s="19"/>
      <c r="Q316" s="19"/>
      <c r="R316" s="19"/>
    </row>
    <row r="317" spans="1:18">
      <c r="A317" s="17"/>
      <c r="B317" s="17"/>
      <c r="C317" s="17"/>
      <c r="D317" s="17"/>
      <c r="E317" s="17"/>
      <c r="F317" s="17"/>
      <c r="G317" s="17"/>
      <c r="H317" s="17"/>
      <c r="I317" s="17"/>
      <c r="J317" s="17"/>
      <c r="K317" s="18"/>
      <c r="L317" s="17"/>
      <c r="M317" s="18"/>
      <c r="N317" s="19"/>
      <c r="O317" s="19"/>
      <c r="P317" s="19"/>
      <c r="Q317" s="19"/>
      <c r="R317" s="19"/>
    </row>
    <row r="318" spans="1:18">
      <c r="A318" s="17"/>
      <c r="B318" s="17"/>
      <c r="C318" s="17"/>
      <c r="D318" s="17"/>
      <c r="E318" s="17"/>
      <c r="F318" s="17"/>
      <c r="G318" s="17"/>
      <c r="H318" s="17"/>
      <c r="I318" s="17"/>
      <c r="J318" s="17"/>
      <c r="K318" s="18"/>
      <c r="L318" s="17"/>
      <c r="M318" s="18"/>
      <c r="N318" s="19"/>
      <c r="O318" s="19"/>
      <c r="P318" s="19"/>
      <c r="Q318" s="19"/>
      <c r="R318" s="19"/>
    </row>
    <row r="319" spans="1:18">
      <c r="A319" s="17"/>
      <c r="B319" s="17"/>
      <c r="C319" s="17"/>
      <c r="D319" s="17"/>
      <c r="E319" s="17"/>
      <c r="F319" s="17"/>
      <c r="G319" s="17"/>
      <c r="H319" s="17"/>
      <c r="I319" s="17"/>
      <c r="J319" s="17"/>
      <c r="K319" s="18"/>
      <c r="L319" s="17"/>
      <c r="M319" s="18"/>
      <c r="N319" s="19"/>
      <c r="O319" s="19"/>
      <c r="P319" s="19"/>
      <c r="Q319" s="19"/>
      <c r="R319" s="19"/>
    </row>
    <row r="320" spans="1:18">
      <c r="A320" s="17"/>
      <c r="B320" s="17"/>
      <c r="C320" s="17"/>
      <c r="D320" s="17"/>
      <c r="E320" s="17"/>
      <c r="F320" s="17"/>
      <c r="G320" s="17"/>
      <c r="H320" s="17"/>
      <c r="I320" s="17"/>
      <c r="J320" s="17"/>
      <c r="K320" s="18"/>
      <c r="L320" s="17"/>
      <c r="M320" s="18"/>
      <c r="N320" s="19"/>
      <c r="O320" s="19"/>
      <c r="P320" s="19"/>
      <c r="Q320" s="19"/>
      <c r="R320" s="19"/>
    </row>
    <row r="321" spans="1:18">
      <c r="A321" s="17"/>
      <c r="B321" s="17"/>
      <c r="C321" s="17"/>
      <c r="D321" s="17"/>
      <c r="E321" s="17"/>
      <c r="F321" s="17"/>
      <c r="G321" s="17"/>
      <c r="H321" s="17"/>
      <c r="I321" s="17"/>
      <c r="J321" s="17"/>
      <c r="K321" s="18"/>
      <c r="L321" s="17"/>
      <c r="M321" s="18"/>
      <c r="N321" s="19"/>
      <c r="O321" s="19"/>
      <c r="P321" s="19"/>
      <c r="Q321" s="19"/>
      <c r="R321" s="19"/>
    </row>
    <row r="322" spans="1:18">
      <c r="A322" s="17"/>
      <c r="B322" s="17"/>
      <c r="C322" s="17"/>
      <c r="D322" s="17"/>
      <c r="E322" s="17"/>
      <c r="F322" s="17"/>
      <c r="G322" s="17"/>
      <c r="H322" s="17"/>
      <c r="I322" s="17"/>
      <c r="J322" s="17"/>
      <c r="K322" s="18"/>
      <c r="L322" s="17"/>
      <c r="M322" s="18"/>
      <c r="N322" s="19"/>
      <c r="O322" s="19"/>
      <c r="P322" s="19"/>
      <c r="Q322" s="19"/>
      <c r="R322" s="19"/>
    </row>
    <row r="323" spans="1:18">
      <c r="A323" s="17"/>
      <c r="B323" s="17"/>
      <c r="C323" s="17"/>
      <c r="D323" s="17"/>
      <c r="E323" s="17"/>
      <c r="F323" s="17"/>
      <c r="G323" s="17"/>
      <c r="H323" s="17"/>
      <c r="I323" s="17"/>
      <c r="J323" s="17"/>
      <c r="K323" s="18"/>
      <c r="L323" s="17"/>
      <c r="M323" s="18"/>
      <c r="N323" s="19"/>
      <c r="O323" s="19"/>
      <c r="P323" s="19"/>
      <c r="Q323" s="19"/>
      <c r="R323" s="19"/>
    </row>
    <row r="324" spans="1:18">
      <c r="A324" s="17"/>
      <c r="B324" s="17"/>
      <c r="C324" s="17"/>
      <c r="D324" s="17"/>
      <c r="E324" s="17"/>
      <c r="F324" s="17"/>
      <c r="G324" s="17"/>
      <c r="H324" s="17"/>
      <c r="I324" s="17"/>
      <c r="J324" s="17"/>
      <c r="K324" s="18"/>
      <c r="L324" s="17"/>
      <c r="M324" s="18"/>
      <c r="N324" s="19"/>
      <c r="O324" s="19"/>
      <c r="P324" s="19"/>
      <c r="Q324" s="19"/>
      <c r="R324" s="19"/>
    </row>
    <row r="325" spans="1:18">
      <c r="A325" s="17"/>
      <c r="B325" s="17"/>
      <c r="C325" s="17"/>
      <c r="D325" s="17"/>
      <c r="E325" s="17"/>
      <c r="F325" s="17"/>
      <c r="G325" s="17"/>
      <c r="H325" s="17"/>
      <c r="I325" s="17"/>
      <c r="J325" s="17"/>
      <c r="K325" s="18"/>
      <c r="L325" s="17"/>
      <c r="M325" s="18"/>
      <c r="N325" s="19"/>
      <c r="O325" s="19"/>
      <c r="P325" s="19"/>
      <c r="Q325" s="19"/>
      <c r="R325" s="19"/>
    </row>
    <row r="326" spans="1:18">
      <c r="A326" s="17"/>
      <c r="B326" s="17"/>
      <c r="C326" s="17"/>
      <c r="D326" s="17"/>
      <c r="E326" s="17"/>
      <c r="F326" s="17"/>
      <c r="G326" s="17"/>
      <c r="H326" s="17"/>
      <c r="I326" s="17"/>
      <c r="J326" s="17"/>
      <c r="K326" s="18"/>
      <c r="L326" s="17"/>
      <c r="M326" s="18"/>
      <c r="N326" s="19"/>
      <c r="O326" s="19"/>
      <c r="P326" s="19"/>
      <c r="Q326" s="19"/>
      <c r="R326" s="19"/>
    </row>
    <row r="327" spans="1:18">
      <c r="A327" s="17"/>
      <c r="B327" s="17"/>
      <c r="C327" s="17"/>
      <c r="D327" s="17"/>
      <c r="E327" s="17"/>
      <c r="F327" s="17"/>
      <c r="G327" s="17"/>
      <c r="H327" s="17"/>
      <c r="I327" s="17"/>
      <c r="J327" s="17"/>
      <c r="K327" s="18"/>
      <c r="L327" s="17"/>
      <c r="M327" s="18"/>
      <c r="N327" s="19"/>
      <c r="O327" s="19"/>
      <c r="P327" s="19"/>
      <c r="Q327" s="19"/>
      <c r="R327" s="19"/>
    </row>
    <row r="328" spans="1:18">
      <c r="A328" s="17"/>
      <c r="B328" s="17"/>
      <c r="D328" s="17"/>
      <c r="E328" s="17"/>
      <c r="F328" s="17"/>
      <c r="G328" s="17"/>
      <c r="H328" s="17"/>
      <c r="I328" s="17"/>
      <c r="J328" s="17"/>
      <c r="K328" s="18"/>
      <c r="L328" s="17"/>
      <c r="M328" s="18"/>
      <c r="N328" s="19"/>
      <c r="O328" s="19"/>
      <c r="P328" s="19"/>
      <c r="Q328" s="19"/>
      <c r="R328" s="19"/>
    </row>
  </sheetData>
  <mergeCells count="16">
    <mergeCell ref="P6:R6"/>
    <mergeCell ref="P5:R5"/>
    <mergeCell ref="L7:L8"/>
    <mergeCell ref="N7:N8"/>
    <mergeCell ref="P7:P8"/>
    <mergeCell ref="A79:B79"/>
    <mergeCell ref="L5:M5"/>
    <mergeCell ref="N5:O5"/>
    <mergeCell ref="J5:K5"/>
    <mergeCell ref="J6:K6"/>
    <mergeCell ref="B5:B10"/>
    <mergeCell ref="J7:J8"/>
    <mergeCell ref="L6:M6"/>
    <mergeCell ref="N6:O6"/>
    <mergeCell ref="I7:I10"/>
    <mergeCell ref="C5:I6"/>
  </mergeCells>
  <printOptions horizontalCentered="1"/>
  <pageMargins left="0.19685039370078741" right="0.15748031496062992" top="0.62992125984251968" bottom="0.78740157480314965" header="0.39370078740157483" footer="0.51181102362204722"/>
  <pageSetup paperSize="9" scale="43" orientation="portrait" r:id="rId1"/>
  <headerFooter alignWithMargins="0">
    <oddHeader>&amp;RZałącznik nr 1 – pismo ZP - 7212.1.2018</oddHeader>
    <oddFooter>&amp;C&amp;A</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5">
    <tabColor theme="5" tint="0.59999389629810485"/>
    <pageSetUpPr fitToPage="1"/>
  </sheetPr>
  <dimension ref="A1:L125"/>
  <sheetViews>
    <sheetView zoomScale="60" zoomScaleNormal="60" zoomScalePageLayoutView="10" workbookViewId="0">
      <selection activeCell="I41" sqref="I41"/>
    </sheetView>
  </sheetViews>
  <sheetFormatPr defaultColWidth="8.85546875" defaultRowHeight="12.75"/>
  <cols>
    <col min="1" max="1" width="6.42578125" style="594" customWidth="1"/>
    <col min="2" max="2" width="39.5703125" style="594" customWidth="1"/>
    <col min="3" max="3" width="17.7109375" style="612" customWidth="1"/>
    <col min="4" max="4" width="22" style="594" customWidth="1"/>
    <col min="5" max="5" width="41.140625" style="594" customWidth="1"/>
    <col min="6" max="6" width="41.5703125" style="594" customWidth="1"/>
    <col min="7" max="7" width="21" style="594" customWidth="1"/>
    <col min="8" max="8" width="28" style="594" customWidth="1"/>
    <col min="9" max="9" width="36.7109375" style="594" customWidth="1"/>
    <col min="10" max="16384" width="8.85546875" style="594"/>
  </cols>
  <sheetData>
    <row r="1" spans="1:12" s="587" customFormat="1" ht="15">
      <c r="A1" s="585" t="s">
        <v>139</v>
      </c>
      <c r="B1" s="585"/>
      <c r="C1" s="586"/>
    </row>
    <row r="2" spans="1:12" s="587" customFormat="1" ht="15">
      <c r="A2" s="588"/>
      <c r="B2" s="588"/>
      <c r="C2" s="589"/>
      <c r="D2" s="590"/>
      <c r="E2" s="590"/>
      <c r="F2" s="590"/>
      <c r="G2" s="590"/>
    </row>
    <row r="3" spans="1:12" ht="16.5" thickBot="1">
      <c r="A3" s="591" t="s">
        <v>231</v>
      </c>
      <c r="B3" s="591"/>
      <c r="C3" s="592"/>
      <c r="D3" s="593"/>
      <c r="E3" s="593"/>
      <c r="F3" s="593"/>
      <c r="G3" s="593"/>
      <c r="I3" s="595" t="s">
        <v>217</v>
      </c>
    </row>
    <row r="4" spans="1:12" ht="16.5" customHeight="1" thickBot="1">
      <c r="A4" s="1045" t="s">
        <v>5</v>
      </c>
      <c r="B4" s="1045" t="s">
        <v>136</v>
      </c>
      <c r="C4" s="1048" t="s">
        <v>70</v>
      </c>
      <c r="D4" s="1061" t="s">
        <v>104</v>
      </c>
      <c r="E4" s="1062"/>
      <c r="F4" s="1062"/>
      <c r="G4" s="1062"/>
      <c r="H4" s="1062"/>
      <c r="I4" s="1052" t="s">
        <v>215</v>
      </c>
    </row>
    <row r="5" spans="1:12" ht="15.75" thickBot="1">
      <c r="A5" s="1046"/>
      <c r="B5" s="1046"/>
      <c r="C5" s="1049"/>
      <c r="D5" s="616" t="s">
        <v>71</v>
      </c>
      <c r="E5" s="1056" t="s">
        <v>59</v>
      </c>
      <c r="F5" s="1057"/>
      <c r="G5" s="1045" t="s">
        <v>101</v>
      </c>
      <c r="H5" s="1056" t="s">
        <v>116</v>
      </c>
      <c r="I5" s="1053"/>
      <c r="J5" s="596"/>
      <c r="K5" s="596"/>
      <c r="L5" s="596"/>
    </row>
    <row r="6" spans="1:12" ht="15.75" thickBot="1">
      <c r="A6" s="1046"/>
      <c r="B6" s="1046"/>
      <c r="C6" s="1049"/>
      <c r="D6" s="617" t="s">
        <v>214</v>
      </c>
      <c r="E6" s="1058"/>
      <c r="F6" s="1058"/>
      <c r="G6" s="1058"/>
      <c r="H6" s="1058"/>
      <c r="I6" s="1054"/>
      <c r="J6" s="596"/>
      <c r="K6" s="596"/>
      <c r="L6" s="596"/>
    </row>
    <row r="7" spans="1:12" ht="15">
      <c r="A7" s="1046"/>
      <c r="B7" s="1046"/>
      <c r="C7" s="1049"/>
      <c r="D7" s="616" t="s">
        <v>216</v>
      </c>
      <c r="E7" s="616" t="s">
        <v>58</v>
      </c>
      <c r="F7" s="616" t="s">
        <v>44</v>
      </c>
      <c r="G7" s="1046"/>
      <c r="H7" s="1059" t="s">
        <v>102</v>
      </c>
      <c r="I7" s="1053"/>
      <c r="J7" s="596"/>
      <c r="K7" s="596"/>
      <c r="L7" s="596"/>
    </row>
    <row r="8" spans="1:12" ht="15.75" thickBot="1">
      <c r="A8" s="1046"/>
      <c r="B8" s="1046"/>
      <c r="C8" s="1049"/>
      <c r="D8" s="1063" t="s">
        <v>103</v>
      </c>
      <c r="E8" s="618" t="s">
        <v>72</v>
      </c>
      <c r="F8" s="618" t="s">
        <v>45</v>
      </c>
      <c r="G8" s="1047"/>
      <c r="H8" s="1060"/>
      <c r="I8" s="1053"/>
      <c r="J8" s="596"/>
      <c r="K8" s="596"/>
      <c r="L8" s="596"/>
    </row>
    <row r="9" spans="1:12" ht="15.75" thickBot="1">
      <c r="A9" s="1047"/>
      <c r="B9" s="1047"/>
      <c r="C9" s="1050"/>
      <c r="D9" s="1064"/>
      <c r="E9" s="618" t="s">
        <v>3</v>
      </c>
      <c r="F9" s="618" t="s">
        <v>3</v>
      </c>
      <c r="G9" s="618" t="s">
        <v>2</v>
      </c>
      <c r="H9" s="619" t="s">
        <v>2</v>
      </c>
      <c r="I9" s="1055"/>
      <c r="J9" s="596"/>
      <c r="K9" s="596"/>
      <c r="L9" s="596"/>
    </row>
    <row r="10" spans="1:12" ht="15" customHeight="1">
      <c r="A10" s="1030" t="s">
        <v>6</v>
      </c>
      <c r="B10" s="1051"/>
      <c r="C10" s="1043" t="s">
        <v>73</v>
      </c>
      <c r="D10" s="597"/>
      <c r="E10" s="598"/>
      <c r="F10" s="598"/>
      <c r="G10" s="893"/>
      <c r="H10" s="893"/>
      <c r="I10" s="599"/>
      <c r="J10" s="596"/>
      <c r="K10" s="596"/>
      <c r="L10" s="596"/>
    </row>
    <row r="11" spans="1:12" ht="15" customHeight="1">
      <c r="A11" s="1041"/>
      <c r="B11" s="1033"/>
      <c r="C11" s="1034"/>
      <c r="D11" s="600">
        <f>SUM(E10,E11)</f>
        <v>0</v>
      </c>
      <c r="E11" s="600"/>
      <c r="F11" s="600"/>
      <c r="G11" s="601" t="s">
        <v>106</v>
      </c>
      <c r="H11" s="601"/>
      <c r="I11" s="602"/>
      <c r="J11" s="596"/>
      <c r="K11" s="596"/>
      <c r="L11" s="596"/>
    </row>
    <row r="12" spans="1:12" ht="15" customHeight="1">
      <c r="A12" s="1041" t="s">
        <v>7</v>
      </c>
      <c r="B12" s="1033"/>
      <c r="C12" s="1034" t="s">
        <v>74</v>
      </c>
      <c r="D12" s="603"/>
      <c r="E12" s="604"/>
      <c r="F12" s="604"/>
      <c r="G12" s="601"/>
      <c r="H12" s="601"/>
      <c r="I12" s="602"/>
      <c r="J12" s="596"/>
      <c r="K12" s="596"/>
      <c r="L12" s="596"/>
    </row>
    <row r="13" spans="1:12" ht="15" customHeight="1">
      <c r="A13" s="1041"/>
      <c r="B13" s="1033"/>
      <c r="C13" s="1034"/>
      <c r="D13" s="605">
        <f>SUM(E12,E13)</f>
        <v>0</v>
      </c>
      <c r="E13" s="604"/>
      <c r="F13" s="604"/>
      <c r="G13" s="606" t="s">
        <v>106</v>
      </c>
      <c r="H13" s="606"/>
      <c r="I13" s="602"/>
    </row>
    <row r="14" spans="1:12" ht="15" customHeight="1">
      <c r="A14" s="1030" t="s">
        <v>8</v>
      </c>
      <c r="B14" s="1036" t="s">
        <v>466</v>
      </c>
      <c r="C14" s="1034" t="s">
        <v>75</v>
      </c>
      <c r="D14" s="607">
        <v>249</v>
      </c>
      <c r="E14" s="600">
        <v>2505.13</v>
      </c>
      <c r="F14" s="600">
        <v>10383.129999999999</v>
      </c>
      <c r="G14" s="606">
        <v>351</v>
      </c>
      <c r="H14" s="606">
        <v>404</v>
      </c>
      <c r="I14" s="602"/>
    </row>
    <row r="15" spans="1:12" ht="166.15" customHeight="1">
      <c r="A15" s="1041"/>
      <c r="B15" s="1036"/>
      <c r="C15" s="1034"/>
      <c r="D15" s="600">
        <v>10608.29</v>
      </c>
      <c r="E15" s="600">
        <v>8103.16</v>
      </c>
      <c r="F15" s="600">
        <v>225.16</v>
      </c>
      <c r="G15" s="606" t="s">
        <v>106</v>
      </c>
      <c r="H15" s="606">
        <v>207</v>
      </c>
      <c r="I15" s="912" t="s">
        <v>501</v>
      </c>
    </row>
    <row r="16" spans="1:12" ht="15" customHeight="1">
      <c r="A16" s="1041" t="s">
        <v>9</v>
      </c>
      <c r="B16" s="1033"/>
      <c r="C16" s="1034" t="s">
        <v>76</v>
      </c>
      <c r="D16" s="606"/>
      <c r="E16" s="600"/>
      <c r="F16" s="600"/>
      <c r="G16" s="606"/>
      <c r="H16" s="606"/>
      <c r="I16" s="602"/>
    </row>
    <row r="17" spans="1:9" ht="15" customHeight="1">
      <c r="A17" s="1041"/>
      <c r="B17" s="1033"/>
      <c r="C17" s="1034"/>
      <c r="D17" s="607">
        <f>SUM(E16,E17)</f>
        <v>0</v>
      </c>
      <c r="E17" s="600"/>
      <c r="F17" s="600"/>
      <c r="G17" s="606" t="s">
        <v>106</v>
      </c>
      <c r="H17" s="606"/>
      <c r="I17" s="602"/>
    </row>
    <row r="18" spans="1:9" ht="15" customHeight="1">
      <c r="A18" s="1030" t="s">
        <v>10</v>
      </c>
      <c r="B18" s="1036" t="s">
        <v>467</v>
      </c>
      <c r="C18" s="1034" t="s">
        <v>77</v>
      </c>
      <c r="D18" s="607">
        <v>92</v>
      </c>
      <c r="E18" s="600">
        <v>1840.7299999999998</v>
      </c>
      <c r="F18" s="600">
        <v>7692.420000000001</v>
      </c>
      <c r="G18" s="606">
        <v>130</v>
      </c>
      <c r="H18" s="606">
        <v>150</v>
      </c>
      <c r="I18" s="602"/>
    </row>
    <row r="19" spans="1:9" ht="163.15" customHeight="1">
      <c r="A19" s="1041"/>
      <c r="B19" s="1036"/>
      <c r="C19" s="1034"/>
      <c r="D19" s="600">
        <v>7869.4699999999993</v>
      </c>
      <c r="E19" s="600">
        <v>6028.7400000000007</v>
      </c>
      <c r="F19" s="600">
        <v>177.05</v>
      </c>
      <c r="G19" s="601" t="s">
        <v>106</v>
      </c>
      <c r="H19" s="601">
        <v>91</v>
      </c>
      <c r="I19" s="912" t="s">
        <v>502</v>
      </c>
    </row>
    <row r="20" spans="1:9" ht="15" customHeight="1">
      <c r="A20" s="1041" t="s">
        <v>11</v>
      </c>
      <c r="B20" s="1033"/>
      <c r="C20" s="1034" t="s">
        <v>78</v>
      </c>
      <c r="D20" s="606"/>
      <c r="E20" s="600"/>
      <c r="F20" s="600"/>
      <c r="G20" s="601"/>
      <c r="H20" s="601"/>
      <c r="I20" s="602"/>
    </row>
    <row r="21" spans="1:9" ht="15" customHeight="1">
      <c r="A21" s="1041"/>
      <c r="B21" s="1033"/>
      <c r="C21" s="1034"/>
      <c r="D21" s="607">
        <f>SUM(E20,E21)</f>
        <v>0</v>
      </c>
      <c r="E21" s="600"/>
      <c r="F21" s="600"/>
      <c r="G21" s="606" t="s">
        <v>106</v>
      </c>
      <c r="H21" s="606"/>
      <c r="I21" s="602"/>
    </row>
    <row r="22" spans="1:9" ht="15" customHeight="1">
      <c r="A22" s="1030" t="s">
        <v>12</v>
      </c>
      <c r="B22" s="1036" t="s">
        <v>468</v>
      </c>
      <c r="C22" s="1034" t="s">
        <v>79</v>
      </c>
      <c r="D22" s="607">
        <v>5</v>
      </c>
      <c r="E22" s="600">
        <v>73.570000000000007</v>
      </c>
      <c r="F22" s="600">
        <v>276.27</v>
      </c>
      <c r="G22" s="893">
        <v>14</v>
      </c>
      <c r="H22" s="893">
        <v>9</v>
      </c>
      <c r="I22" s="602"/>
    </row>
    <row r="23" spans="1:9" ht="46.15" customHeight="1">
      <c r="A23" s="1041"/>
      <c r="B23" s="1036"/>
      <c r="C23" s="1034"/>
      <c r="D23" s="600">
        <v>286.53999999999996</v>
      </c>
      <c r="E23" s="600">
        <v>212.97</v>
      </c>
      <c r="F23" s="600">
        <v>10.27</v>
      </c>
      <c r="G23" s="601" t="s">
        <v>106</v>
      </c>
      <c r="H23" s="601">
        <v>5</v>
      </c>
      <c r="I23" s="602"/>
    </row>
    <row r="24" spans="1:9" ht="15" customHeight="1">
      <c r="A24" s="1041" t="s">
        <v>13</v>
      </c>
      <c r="B24" s="1036" t="s">
        <v>469</v>
      </c>
      <c r="C24" s="1044" t="s">
        <v>80</v>
      </c>
      <c r="D24" s="894">
        <v>7</v>
      </c>
      <c r="E24" s="895">
        <v>67.499999999999986</v>
      </c>
      <c r="F24" s="895">
        <v>290.70999999999998</v>
      </c>
      <c r="G24" s="601">
        <v>14</v>
      </c>
      <c r="H24" s="601">
        <v>13</v>
      </c>
      <c r="I24" s="602"/>
    </row>
    <row r="25" spans="1:9" ht="45" customHeight="1">
      <c r="A25" s="1041"/>
      <c r="B25" s="1036"/>
      <c r="C25" s="1044"/>
      <c r="D25" s="600">
        <v>294.24999999999989</v>
      </c>
      <c r="E25" s="895">
        <v>226.75000000000006</v>
      </c>
      <c r="F25" s="895">
        <v>3.54</v>
      </c>
      <c r="G25" s="606" t="s">
        <v>106</v>
      </c>
      <c r="H25" s="606">
        <v>6</v>
      </c>
      <c r="I25" s="912" t="s">
        <v>503</v>
      </c>
    </row>
    <row r="26" spans="1:9" ht="15" customHeight="1">
      <c r="A26" s="1030" t="s">
        <v>14</v>
      </c>
      <c r="B26" s="1036" t="s">
        <v>470</v>
      </c>
      <c r="C26" s="1034" t="s">
        <v>81</v>
      </c>
      <c r="D26" s="607">
        <v>9</v>
      </c>
      <c r="E26" s="600">
        <v>145.64000000000001</v>
      </c>
      <c r="F26" s="600">
        <v>566.29999999999995</v>
      </c>
      <c r="G26" s="606">
        <v>17</v>
      </c>
      <c r="H26" s="606">
        <v>13</v>
      </c>
      <c r="I26" s="602"/>
    </row>
    <row r="27" spans="1:9" ht="46.15" customHeight="1">
      <c r="A27" s="1041"/>
      <c r="B27" s="1036"/>
      <c r="C27" s="1034"/>
      <c r="D27" s="600">
        <v>626.11999999999989</v>
      </c>
      <c r="E27" s="600">
        <v>480.47999999999996</v>
      </c>
      <c r="F27" s="600">
        <v>59.82</v>
      </c>
      <c r="G27" s="606" t="s">
        <v>106</v>
      </c>
      <c r="H27" s="606">
        <v>6</v>
      </c>
      <c r="I27" s="602"/>
    </row>
    <row r="28" spans="1:9" ht="15" customHeight="1">
      <c r="A28" s="1041" t="s">
        <v>15</v>
      </c>
      <c r="B28" s="1033"/>
      <c r="C28" s="1034" t="s">
        <v>82</v>
      </c>
      <c r="D28" s="606"/>
      <c r="E28" s="600"/>
      <c r="F28" s="600"/>
      <c r="G28" s="606"/>
      <c r="H28" s="606"/>
      <c r="I28" s="602"/>
    </row>
    <row r="29" spans="1:9" ht="15" customHeight="1">
      <c r="A29" s="1041"/>
      <c r="B29" s="1033"/>
      <c r="C29" s="1034"/>
      <c r="D29" s="600">
        <f>SUM(E28,E29)</f>
        <v>0</v>
      </c>
      <c r="E29" s="600"/>
      <c r="F29" s="600"/>
      <c r="G29" s="606" t="s">
        <v>106</v>
      </c>
      <c r="H29" s="606"/>
      <c r="I29" s="602"/>
    </row>
    <row r="30" spans="1:9" ht="15" customHeight="1">
      <c r="A30" s="1030" t="s">
        <v>16</v>
      </c>
      <c r="B30" s="1033"/>
      <c r="C30" s="1034" t="s">
        <v>83</v>
      </c>
      <c r="D30" s="606"/>
      <c r="E30" s="600"/>
      <c r="F30" s="600"/>
      <c r="G30" s="606"/>
      <c r="H30" s="606"/>
      <c r="I30" s="602"/>
    </row>
    <row r="31" spans="1:9" ht="15" customHeight="1">
      <c r="A31" s="1041"/>
      <c r="B31" s="1033"/>
      <c r="C31" s="1034"/>
      <c r="D31" s="600">
        <f>SUM(E30,E31)</f>
        <v>0</v>
      </c>
      <c r="E31" s="600"/>
      <c r="F31" s="600"/>
      <c r="G31" s="601" t="s">
        <v>106</v>
      </c>
      <c r="H31" s="601"/>
      <c r="I31" s="602"/>
    </row>
    <row r="32" spans="1:9" ht="15" customHeight="1">
      <c r="A32" s="1041" t="s">
        <v>17</v>
      </c>
      <c r="B32" s="1036" t="s">
        <v>433</v>
      </c>
      <c r="C32" s="1034" t="s">
        <v>84</v>
      </c>
      <c r="D32" s="606" t="s">
        <v>133</v>
      </c>
      <c r="E32" s="600">
        <v>3.49</v>
      </c>
      <c r="F32" s="600">
        <v>17.079999999999998</v>
      </c>
      <c r="G32" s="601">
        <v>1</v>
      </c>
      <c r="H32" s="601">
        <v>0</v>
      </c>
      <c r="I32" s="602"/>
    </row>
    <row r="33" spans="1:9" ht="15" customHeight="1">
      <c r="A33" s="1041"/>
      <c r="B33" s="1036"/>
      <c r="C33" s="1034"/>
      <c r="D33" s="600">
        <v>17.079999999999998</v>
      </c>
      <c r="E33" s="600">
        <v>13.59</v>
      </c>
      <c r="F33" s="600">
        <v>0</v>
      </c>
      <c r="G33" s="606"/>
      <c r="H33" s="606">
        <v>0</v>
      </c>
      <c r="I33" s="602"/>
    </row>
    <row r="34" spans="1:9" ht="15" customHeight="1">
      <c r="A34" s="1029" t="s">
        <v>18</v>
      </c>
      <c r="B34" s="1036" t="s">
        <v>355</v>
      </c>
      <c r="C34" s="1042" t="s">
        <v>118</v>
      </c>
      <c r="D34" s="600">
        <v>1</v>
      </c>
      <c r="E34" s="600">
        <v>2.42</v>
      </c>
      <c r="F34" s="600">
        <v>2.42</v>
      </c>
      <c r="G34" s="597">
        <v>1</v>
      </c>
      <c r="H34" s="597">
        <v>1</v>
      </c>
      <c r="I34" s="602"/>
    </row>
    <row r="35" spans="1:9" ht="15" customHeight="1">
      <c r="A35" s="1030"/>
      <c r="B35" s="1036"/>
      <c r="C35" s="1043"/>
      <c r="D35" s="600">
        <v>2.42</v>
      </c>
      <c r="E35" s="600"/>
      <c r="F35" s="600"/>
      <c r="G35" s="597" t="s">
        <v>106</v>
      </c>
      <c r="H35" s="597">
        <v>1</v>
      </c>
      <c r="I35" s="602"/>
    </row>
    <row r="36" spans="1:9" ht="15" customHeight="1">
      <c r="A36" s="1029" t="s">
        <v>19</v>
      </c>
      <c r="B36" s="1036" t="s">
        <v>295</v>
      </c>
      <c r="C36" s="1042" t="s">
        <v>119</v>
      </c>
      <c r="D36" s="600">
        <v>2</v>
      </c>
      <c r="E36" s="600">
        <v>12.97</v>
      </c>
      <c r="F36" s="600">
        <v>12.97</v>
      </c>
      <c r="G36" s="597">
        <v>4</v>
      </c>
      <c r="H36" s="597">
        <v>4</v>
      </c>
      <c r="I36" s="602"/>
    </row>
    <row r="37" spans="1:9" ht="15" customHeight="1">
      <c r="A37" s="1030"/>
      <c r="B37" s="1036"/>
      <c r="C37" s="1043"/>
      <c r="D37" s="600">
        <v>12.97</v>
      </c>
      <c r="E37" s="600"/>
      <c r="F37" s="600"/>
      <c r="G37" s="597" t="s">
        <v>106</v>
      </c>
      <c r="H37" s="597">
        <v>2</v>
      </c>
      <c r="I37" s="602"/>
    </row>
    <row r="38" spans="1:9" ht="15" customHeight="1">
      <c r="A38" s="1029" t="s">
        <v>20</v>
      </c>
      <c r="B38" s="1033"/>
      <c r="C38" s="1031" t="s">
        <v>154</v>
      </c>
      <c r="D38" s="600"/>
      <c r="E38" s="600"/>
      <c r="F38" s="600"/>
      <c r="G38" s="597"/>
      <c r="H38" s="597"/>
      <c r="I38" s="602"/>
    </row>
    <row r="39" spans="1:9" ht="15" customHeight="1">
      <c r="A39" s="1030"/>
      <c r="B39" s="1033"/>
      <c r="C39" s="1032"/>
      <c r="D39" s="600">
        <f>SUM(E38,E39)</f>
        <v>0</v>
      </c>
      <c r="E39" s="600"/>
      <c r="F39" s="600"/>
      <c r="G39" s="597"/>
      <c r="H39" s="597"/>
      <c r="I39" s="602"/>
    </row>
    <row r="40" spans="1:9" ht="15" customHeight="1">
      <c r="A40" s="1029" t="s">
        <v>21</v>
      </c>
      <c r="B40" s="1035" t="s">
        <v>471</v>
      </c>
      <c r="C40" s="1031" t="s">
        <v>85</v>
      </c>
      <c r="D40" s="600">
        <v>28</v>
      </c>
      <c r="E40" s="600">
        <v>449.6</v>
      </c>
      <c r="F40" s="600">
        <v>2577.4599999999996</v>
      </c>
      <c r="G40" s="893">
        <v>64</v>
      </c>
      <c r="H40" s="893">
        <v>61</v>
      </c>
      <c r="I40" s="602"/>
    </row>
    <row r="41" spans="1:9" ht="162" customHeight="1">
      <c r="A41" s="1030"/>
      <c r="B41" s="1035"/>
      <c r="C41" s="1032"/>
      <c r="D41" s="600">
        <v>2612.6899999999996</v>
      </c>
      <c r="E41" s="600">
        <v>2163.09</v>
      </c>
      <c r="F41" s="600">
        <v>35.229999999999997</v>
      </c>
      <c r="G41" s="601" t="s">
        <v>106</v>
      </c>
      <c r="H41" s="601">
        <v>25</v>
      </c>
      <c r="I41" s="912" t="s">
        <v>504</v>
      </c>
    </row>
    <row r="42" spans="1:9" ht="15" customHeight="1">
      <c r="A42" s="1029" t="s">
        <v>22</v>
      </c>
      <c r="B42" s="1033"/>
      <c r="C42" s="1034" t="s">
        <v>93</v>
      </c>
      <c r="D42" s="606"/>
      <c r="E42" s="600"/>
      <c r="F42" s="600"/>
      <c r="G42" s="601"/>
      <c r="H42" s="601"/>
      <c r="I42" s="602"/>
    </row>
    <row r="43" spans="1:9" ht="15" customHeight="1">
      <c r="A43" s="1030"/>
      <c r="B43" s="1033"/>
      <c r="C43" s="1034"/>
      <c r="D43" s="600">
        <f>SUM(E42,E43)</f>
        <v>0</v>
      </c>
      <c r="E43" s="600"/>
      <c r="F43" s="600"/>
      <c r="G43" s="606" t="s">
        <v>106</v>
      </c>
      <c r="H43" s="606"/>
      <c r="I43" s="602"/>
    </row>
    <row r="44" spans="1:9" ht="15" customHeight="1">
      <c r="A44" s="1029" t="s">
        <v>89</v>
      </c>
      <c r="B44" s="1033"/>
      <c r="C44" s="1034" t="s">
        <v>86</v>
      </c>
      <c r="D44" s="606"/>
      <c r="E44" s="600"/>
      <c r="F44" s="600"/>
      <c r="G44" s="606"/>
      <c r="H44" s="606"/>
      <c r="I44" s="602"/>
    </row>
    <row r="45" spans="1:9" ht="15" customHeight="1">
      <c r="A45" s="1030"/>
      <c r="B45" s="1033"/>
      <c r="C45" s="1034"/>
      <c r="D45" s="600">
        <f>SUM(E44,E45)</f>
        <v>0</v>
      </c>
      <c r="E45" s="600"/>
      <c r="F45" s="600"/>
      <c r="G45" s="606" t="s">
        <v>106</v>
      </c>
      <c r="H45" s="606"/>
      <c r="I45" s="602"/>
    </row>
    <row r="46" spans="1:9" ht="15" customHeight="1">
      <c r="A46" s="1029" t="s">
        <v>91</v>
      </c>
      <c r="B46" s="1036" t="s">
        <v>295</v>
      </c>
      <c r="C46" s="1034" t="s">
        <v>87</v>
      </c>
      <c r="D46" s="606" t="s">
        <v>133</v>
      </c>
      <c r="E46" s="600">
        <v>0</v>
      </c>
      <c r="F46" s="600">
        <v>1455.24</v>
      </c>
      <c r="G46" s="606">
        <v>5</v>
      </c>
      <c r="H46" s="606"/>
      <c r="I46" s="602"/>
    </row>
    <row r="47" spans="1:9" ht="15" customHeight="1">
      <c r="A47" s="1030"/>
      <c r="B47" s="1036"/>
      <c r="C47" s="1034"/>
      <c r="D47" s="600">
        <v>1508.61</v>
      </c>
      <c r="E47" s="600">
        <v>1508.61</v>
      </c>
      <c r="F47" s="600">
        <v>53.37</v>
      </c>
      <c r="G47" s="606"/>
      <c r="H47" s="606"/>
      <c r="I47" s="602"/>
    </row>
    <row r="48" spans="1:9" ht="15" customHeight="1">
      <c r="A48" s="1029" t="s">
        <v>184</v>
      </c>
      <c r="B48" s="1033"/>
      <c r="C48" s="1034" t="s">
        <v>88</v>
      </c>
      <c r="D48" s="606"/>
      <c r="E48" s="600"/>
      <c r="F48" s="600"/>
      <c r="G48" s="606"/>
      <c r="H48" s="606"/>
      <c r="I48" s="602"/>
    </row>
    <row r="49" spans="1:9" ht="15" customHeight="1">
      <c r="A49" s="1030"/>
      <c r="B49" s="1033"/>
      <c r="C49" s="1034"/>
      <c r="D49" s="600">
        <f>SUM(E48,E49)</f>
        <v>0</v>
      </c>
      <c r="E49" s="600"/>
      <c r="F49" s="600"/>
      <c r="G49" s="601" t="s">
        <v>106</v>
      </c>
      <c r="H49" s="601"/>
      <c r="I49" s="602"/>
    </row>
    <row r="50" spans="1:9" ht="15" customHeight="1">
      <c r="A50" s="1029" t="s">
        <v>185</v>
      </c>
      <c r="B50" s="1033"/>
      <c r="C50" s="1034" t="s">
        <v>90</v>
      </c>
      <c r="D50" s="606"/>
      <c r="E50" s="600"/>
      <c r="F50" s="600"/>
      <c r="G50" s="601"/>
      <c r="H50" s="601"/>
      <c r="I50" s="602"/>
    </row>
    <row r="51" spans="1:9" ht="15" customHeight="1">
      <c r="A51" s="1030"/>
      <c r="B51" s="1033"/>
      <c r="C51" s="1034"/>
      <c r="D51" s="600">
        <f>SUM(E50,E51)</f>
        <v>0</v>
      </c>
      <c r="E51" s="600"/>
      <c r="F51" s="600"/>
      <c r="G51" s="606" t="s">
        <v>106</v>
      </c>
      <c r="H51" s="606"/>
      <c r="I51" s="602"/>
    </row>
    <row r="52" spans="1:9" ht="15" customHeight="1">
      <c r="A52" s="1029" t="s">
        <v>186</v>
      </c>
      <c r="B52" s="1033"/>
      <c r="C52" s="1040" t="s">
        <v>92</v>
      </c>
      <c r="D52" s="896"/>
      <c r="E52" s="897"/>
      <c r="F52" s="897"/>
      <c r="G52" s="893"/>
      <c r="H52" s="893"/>
      <c r="I52" s="602"/>
    </row>
    <row r="53" spans="1:9" ht="15" customHeight="1">
      <c r="A53" s="1030"/>
      <c r="B53" s="1033"/>
      <c r="C53" s="1040"/>
      <c r="D53" s="896">
        <f>SUM(E52,E53)</f>
        <v>0</v>
      </c>
      <c r="E53" s="897"/>
      <c r="F53" s="897"/>
      <c r="G53" s="601" t="s">
        <v>106</v>
      </c>
      <c r="H53" s="601"/>
      <c r="I53" s="602"/>
    </row>
    <row r="54" spans="1:9" ht="15" customHeight="1">
      <c r="A54" s="1029" t="s">
        <v>187</v>
      </c>
      <c r="B54" s="1033"/>
      <c r="C54" s="1027" t="s">
        <v>107</v>
      </c>
      <c r="D54" s="608"/>
      <c r="E54" s="606"/>
      <c r="F54" s="606"/>
      <c r="G54" s="601"/>
      <c r="H54" s="601"/>
      <c r="I54" s="602"/>
    </row>
    <row r="55" spans="1:9" ht="15" customHeight="1">
      <c r="A55" s="1030"/>
      <c r="B55" s="1033"/>
      <c r="C55" s="1028"/>
      <c r="D55" s="609">
        <f>SUM(E54,E55)</f>
        <v>0</v>
      </c>
      <c r="E55" s="606"/>
      <c r="F55" s="606"/>
      <c r="G55" s="606" t="s">
        <v>106</v>
      </c>
      <c r="H55" s="606"/>
      <c r="I55" s="602"/>
    </row>
    <row r="56" spans="1:9" ht="15" customHeight="1">
      <c r="A56" s="1029" t="s">
        <v>188</v>
      </c>
      <c r="B56" s="1033"/>
      <c r="C56" s="1027" t="s">
        <v>141</v>
      </c>
      <c r="D56" s="898"/>
      <c r="E56" s="606"/>
      <c r="F56" s="606"/>
      <c r="G56" s="606"/>
      <c r="H56" s="606"/>
      <c r="I56" s="602"/>
    </row>
    <row r="57" spans="1:9" ht="15" customHeight="1">
      <c r="A57" s="1030"/>
      <c r="B57" s="1033"/>
      <c r="C57" s="1028"/>
      <c r="D57" s="899">
        <f>SUM(E56,E57)</f>
        <v>0</v>
      </c>
      <c r="E57" s="606"/>
      <c r="F57" s="606"/>
      <c r="G57" s="606"/>
      <c r="H57" s="606"/>
      <c r="I57" s="602"/>
    </row>
    <row r="58" spans="1:9" ht="15" customHeight="1">
      <c r="A58" s="1029" t="s">
        <v>189</v>
      </c>
      <c r="B58" s="1033"/>
      <c r="C58" s="1027" t="s">
        <v>155</v>
      </c>
      <c r="D58" s="898"/>
      <c r="E58" s="606"/>
      <c r="F58" s="606"/>
      <c r="G58" s="606"/>
      <c r="H58" s="606"/>
      <c r="I58" s="602"/>
    </row>
    <row r="59" spans="1:9" ht="15" customHeight="1">
      <c r="A59" s="1030"/>
      <c r="B59" s="1033"/>
      <c r="C59" s="1028"/>
      <c r="D59" s="899">
        <v>0</v>
      </c>
      <c r="E59" s="606"/>
      <c r="F59" s="606"/>
      <c r="G59" s="606"/>
      <c r="H59" s="606"/>
      <c r="I59" s="602"/>
    </row>
    <row r="60" spans="1:9" ht="15" customHeight="1">
      <c r="A60" s="1029" t="s">
        <v>190</v>
      </c>
      <c r="B60" s="1033"/>
      <c r="C60" s="1027" t="s">
        <v>108</v>
      </c>
      <c r="D60" s="608"/>
      <c r="E60" s="606"/>
      <c r="F60" s="606"/>
      <c r="G60" s="606"/>
      <c r="H60" s="606"/>
      <c r="I60" s="602"/>
    </row>
    <row r="61" spans="1:9" ht="15" customHeight="1">
      <c r="A61" s="1030"/>
      <c r="B61" s="1033"/>
      <c r="C61" s="1028"/>
      <c r="D61" s="609">
        <f>SUM(E60,E61)</f>
        <v>0</v>
      </c>
      <c r="E61" s="606"/>
      <c r="F61" s="606"/>
      <c r="G61" s="606" t="s">
        <v>106</v>
      </c>
      <c r="H61" s="606"/>
      <c r="I61" s="602"/>
    </row>
    <row r="62" spans="1:9" ht="15" customHeight="1">
      <c r="A62" s="1029" t="s">
        <v>191</v>
      </c>
      <c r="B62" s="1036" t="s">
        <v>295</v>
      </c>
      <c r="C62" s="1027" t="s">
        <v>109</v>
      </c>
      <c r="D62" s="608">
        <v>1</v>
      </c>
      <c r="E62" s="606">
        <v>11.34</v>
      </c>
      <c r="F62" s="606">
        <v>11.34</v>
      </c>
      <c r="G62" s="606">
        <v>1</v>
      </c>
      <c r="H62" s="606"/>
      <c r="I62" s="602"/>
    </row>
    <row r="63" spans="1:9" ht="15" customHeight="1">
      <c r="A63" s="1030"/>
      <c r="B63" s="1036"/>
      <c r="C63" s="1028"/>
      <c r="D63" s="609">
        <v>11.34</v>
      </c>
      <c r="E63" s="606"/>
      <c r="F63" s="606"/>
      <c r="G63" s="606" t="s">
        <v>106</v>
      </c>
      <c r="H63" s="606"/>
      <c r="I63" s="602"/>
    </row>
    <row r="64" spans="1:9" ht="15" customHeight="1">
      <c r="A64" s="1029" t="s">
        <v>192</v>
      </c>
      <c r="B64" s="1033"/>
      <c r="C64" s="1027" t="s">
        <v>156</v>
      </c>
      <c r="D64" s="609"/>
      <c r="E64" s="606"/>
      <c r="F64" s="606"/>
      <c r="G64" s="606"/>
      <c r="H64" s="606"/>
      <c r="I64" s="602"/>
    </row>
    <row r="65" spans="1:9" ht="15" customHeight="1">
      <c r="A65" s="1030"/>
      <c r="B65" s="1033"/>
      <c r="C65" s="1028"/>
      <c r="D65" s="609">
        <f>SUM(E64,E65)</f>
        <v>0</v>
      </c>
      <c r="E65" s="606"/>
      <c r="F65" s="606"/>
      <c r="G65" s="606"/>
      <c r="H65" s="606"/>
      <c r="I65" s="602"/>
    </row>
    <row r="66" spans="1:9" ht="15" customHeight="1">
      <c r="A66" s="1029" t="s">
        <v>193</v>
      </c>
      <c r="B66" s="1033"/>
      <c r="C66" s="1027" t="s">
        <v>157</v>
      </c>
      <c r="D66" s="609"/>
      <c r="E66" s="606"/>
      <c r="F66" s="606"/>
      <c r="G66" s="606"/>
      <c r="H66" s="606"/>
      <c r="I66" s="602"/>
    </row>
    <row r="67" spans="1:9" ht="15" customHeight="1">
      <c r="A67" s="1030"/>
      <c r="B67" s="1033"/>
      <c r="C67" s="1028"/>
      <c r="D67" s="609">
        <f>SUM(E66,E67)</f>
        <v>0</v>
      </c>
      <c r="E67" s="606"/>
      <c r="F67" s="606"/>
      <c r="G67" s="606"/>
      <c r="H67" s="606"/>
      <c r="I67" s="602"/>
    </row>
    <row r="68" spans="1:9" ht="15" customHeight="1">
      <c r="A68" s="1029" t="s">
        <v>194</v>
      </c>
      <c r="B68" s="1033"/>
      <c r="C68" s="1027" t="s">
        <v>158</v>
      </c>
      <c r="D68" s="609"/>
      <c r="E68" s="606"/>
      <c r="F68" s="606"/>
      <c r="G68" s="606"/>
      <c r="H68" s="606"/>
      <c r="I68" s="602"/>
    </row>
    <row r="69" spans="1:9" ht="15" customHeight="1">
      <c r="A69" s="1030"/>
      <c r="B69" s="1033"/>
      <c r="C69" s="1028"/>
      <c r="D69" s="609">
        <f>SUM(E68,E69)</f>
        <v>0</v>
      </c>
      <c r="E69" s="606"/>
      <c r="F69" s="606"/>
      <c r="G69" s="606"/>
      <c r="H69" s="606"/>
      <c r="I69" s="602"/>
    </row>
    <row r="70" spans="1:9" ht="15" customHeight="1">
      <c r="A70" s="1029" t="s">
        <v>195</v>
      </c>
      <c r="B70" s="1033"/>
      <c r="C70" s="1027" t="s">
        <v>159</v>
      </c>
      <c r="D70" s="609"/>
      <c r="E70" s="606"/>
      <c r="F70" s="606"/>
      <c r="G70" s="606"/>
      <c r="H70" s="606"/>
      <c r="I70" s="602"/>
    </row>
    <row r="71" spans="1:9" ht="15" customHeight="1">
      <c r="A71" s="1030"/>
      <c r="B71" s="1033"/>
      <c r="C71" s="1028"/>
      <c r="D71" s="609">
        <f>SUM(E70,E71)</f>
        <v>0</v>
      </c>
      <c r="E71" s="606"/>
      <c r="F71" s="606"/>
      <c r="G71" s="606"/>
      <c r="H71" s="606"/>
      <c r="I71" s="602"/>
    </row>
    <row r="72" spans="1:9" ht="15" customHeight="1">
      <c r="A72" s="1029" t="s">
        <v>196</v>
      </c>
      <c r="B72" s="1033"/>
      <c r="C72" s="1027" t="s">
        <v>160</v>
      </c>
      <c r="D72" s="609"/>
      <c r="E72" s="606"/>
      <c r="F72" s="606"/>
      <c r="G72" s="606"/>
      <c r="H72" s="606"/>
      <c r="I72" s="602"/>
    </row>
    <row r="73" spans="1:9" ht="15" customHeight="1">
      <c r="A73" s="1030"/>
      <c r="B73" s="1033"/>
      <c r="C73" s="1028"/>
      <c r="D73" s="609">
        <f>SUM(E72,E73)</f>
        <v>0</v>
      </c>
      <c r="E73" s="606"/>
      <c r="F73" s="606"/>
      <c r="G73" s="606"/>
      <c r="H73" s="606"/>
      <c r="I73" s="602"/>
    </row>
    <row r="74" spans="1:9" ht="15" customHeight="1">
      <c r="A74" s="1029" t="s">
        <v>197</v>
      </c>
      <c r="B74" s="1033"/>
      <c r="C74" s="1066" t="s">
        <v>161</v>
      </c>
      <c r="D74" s="609"/>
      <c r="E74" s="606"/>
      <c r="F74" s="606"/>
      <c r="G74" s="606"/>
      <c r="H74" s="606"/>
      <c r="I74" s="602"/>
    </row>
    <row r="75" spans="1:9" ht="15" customHeight="1">
      <c r="A75" s="1030"/>
      <c r="B75" s="1033"/>
      <c r="C75" s="1028"/>
      <c r="D75" s="609">
        <f>SUM(E74,E75)</f>
        <v>0</v>
      </c>
      <c r="E75" s="606"/>
      <c r="F75" s="606"/>
      <c r="G75" s="606"/>
      <c r="H75" s="606"/>
      <c r="I75" s="602"/>
    </row>
    <row r="76" spans="1:9" ht="15" customHeight="1">
      <c r="A76" s="1029" t="s">
        <v>198</v>
      </c>
      <c r="B76" s="1033"/>
      <c r="C76" s="1066" t="s">
        <v>162</v>
      </c>
      <c r="D76" s="609"/>
      <c r="E76" s="606"/>
      <c r="F76" s="606"/>
      <c r="G76" s="606"/>
      <c r="H76" s="606"/>
      <c r="I76" s="602"/>
    </row>
    <row r="77" spans="1:9" ht="15" customHeight="1">
      <c r="A77" s="1030"/>
      <c r="B77" s="1033"/>
      <c r="C77" s="1028"/>
      <c r="D77" s="609">
        <f>SUM(E76,E77)</f>
        <v>0</v>
      </c>
      <c r="E77" s="606"/>
      <c r="F77" s="606"/>
      <c r="G77" s="606"/>
      <c r="H77" s="606"/>
      <c r="I77" s="602"/>
    </row>
    <row r="78" spans="1:9" ht="15" customHeight="1">
      <c r="A78" s="1029" t="s">
        <v>199</v>
      </c>
      <c r="B78" s="1033"/>
      <c r="C78" s="1027" t="s">
        <v>163</v>
      </c>
      <c r="D78" s="609"/>
      <c r="E78" s="606"/>
      <c r="F78" s="606"/>
      <c r="G78" s="606"/>
      <c r="H78" s="606"/>
      <c r="I78" s="602"/>
    </row>
    <row r="79" spans="1:9" ht="15" customHeight="1">
      <c r="A79" s="1030"/>
      <c r="B79" s="1033"/>
      <c r="C79" s="1028"/>
      <c r="D79" s="609">
        <f>SUM(E78,E79)</f>
        <v>0</v>
      </c>
      <c r="E79" s="606"/>
      <c r="F79" s="606"/>
      <c r="G79" s="606"/>
      <c r="H79" s="606"/>
      <c r="I79" s="602"/>
    </row>
    <row r="80" spans="1:9" ht="15" customHeight="1">
      <c r="A80" s="1029" t="s">
        <v>200</v>
      </c>
      <c r="B80" s="1033"/>
      <c r="C80" s="1027" t="s">
        <v>164</v>
      </c>
      <c r="D80" s="609"/>
      <c r="E80" s="606"/>
      <c r="F80" s="606"/>
      <c r="G80" s="606"/>
      <c r="H80" s="606"/>
      <c r="I80" s="602"/>
    </row>
    <row r="81" spans="1:9" ht="15" customHeight="1">
      <c r="A81" s="1030"/>
      <c r="B81" s="1033"/>
      <c r="C81" s="1028"/>
      <c r="D81" s="609">
        <f>SUM(E80,E81)</f>
        <v>0</v>
      </c>
      <c r="E81" s="606"/>
      <c r="F81" s="606"/>
      <c r="G81" s="606"/>
      <c r="H81" s="606"/>
      <c r="I81" s="602"/>
    </row>
    <row r="82" spans="1:9" ht="15" customHeight="1">
      <c r="A82" s="1029" t="s">
        <v>201</v>
      </c>
      <c r="B82" s="1033"/>
      <c r="C82" s="1027" t="s">
        <v>165</v>
      </c>
      <c r="D82" s="609"/>
      <c r="E82" s="606"/>
      <c r="F82" s="606"/>
      <c r="G82" s="606"/>
      <c r="H82" s="606"/>
      <c r="I82" s="602"/>
    </row>
    <row r="83" spans="1:9" ht="15" customHeight="1">
      <c r="A83" s="1030"/>
      <c r="B83" s="1033"/>
      <c r="C83" s="1028"/>
      <c r="D83" s="609">
        <f>SUM(E82,E83)</f>
        <v>0</v>
      </c>
      <c r="E83" s="606"/>
      <c r="F83" s="606"/>
      <c r="G83" s="606"/>
      <c r="H83" s="606"/>
      <c r="I83" s="602"/>
    </row>
    <row r="84" spans="1:9" ht="15" customHeight="1">
      <c r="A84" s="1029" t="s">
        <v>202</v>
      </c>
      <c r="B84" s="1033"/>
      <c r="C84" s="1027" t="s">
        <v>166</v>
      </c>
      <c r="D84" s="609"/>
      <c r="E84" s="606"/>
      <c r="F84" s="606"/>
      <c r="G84" s="606"/>
      <c r="H84" s="606"/>
      <c r="I84" s="602"/>
    </row>
    <row r="85" spans="1:9" ht="15" customHeight="1">
      <c r="A85" s="1030"/>
      <c r="B85" s="1033"/>
      <c r="C85" s="1028"/>
      <c r="D85" s="609">
        <f>SUM(E84,E85)</f>
        <v>0</v>
      </c>
      <c r="E85" s="606"/>
      <c r="F85" s="606"/>
      <c r="G85" s="606"/>
      <c r="H85" s="606"/>
      <c r="I85" s="602"/>
    </row>
    <row r="86" spans="1:9" ht="15" customHeight="1">
      <c r="A86" s="1029" t="s">
        <v>203</v>
      </c>
      <c r="B86" s="1033"/>
      <c r="C86" s="1027" t="s">
        <v>167</v>
      </c>
      <c r="D86" s="609"/>
      <c r="E86" s="606"/>
      <c r="F86" s="606"/>
      <c r="G86" s="606"/>
      <c r="H86" s="606"/>
      <c r="I86" s="602"/>
    </row>
    <row r="87" spans="1:9" ht="15" customHeight="1">
      <c r="A87" s="1030"/>
      <c r="B87" s="1033"/>
      <c r="C87" s="1028"/>
      <c r="D87" s="609">
        <f>SUM(E86,E87)</f>
        <v>0</v>
      </c>
      <c r="E87" s="606"/>
      <c r="F87" s="606"/>
      <c r="G87" s="606"/>
      <c r="H87" s="606"/>
      <c r="I87" s="602"/>
    </row>
    <row r="88" spans="1:9" ht="15" customHeight="1">
      <c r="A88" s="1029" t="s">
        <v>204</v>
      </c>
      <c r="B88" s="1033"/>
      <c r="C88" s="1027" t="s">
        <v>168</v>
      </c>
      <c r="D88" s="609"/>
      <c r="E88" s="606"/>
      <c r="F88" s="606"/>
      <c r="G88" s="606"/>
      <c r="H88" s="606"/>
      <c r="I88" s="602"/>
    </row>
    <row r="89" spans="1:9" ht="15" customHeight="1">
      <c r="A89" s="1030"/>
      <c r="B89" s="1033"/>
      <c r="C89" s="1028"/>
      <c r="D89" s="609">
        <f>SUM(E88,E89)</f>
        <v>0</v>
      </c>
      <c r="E89" s="606"/>
      <c r="F89" s="606"/>
      <c r="G89" s="606"/>
      <c r="H89" s="606"/>
      <c r="I89" s="602"/>
    </row>
    <row r="90" spans="1:9" ht="15" customHeight="1">
      <c r="A90" s="1029" t="s">
        <v>205</v>
      </c>
      <c r="B90" s="1033"/>
      <c r="C90" s="1027" t="s">
        <v>169</v>
      </c>
      <c r="D90" s="609"/>
      <c r="E90" s="606"/>
      <c r="F90" s="606"/>
      <c r="G90" s="606"/>
      <c r="H90" s="606"/>
      <c r="I90" s="602"/>
    </row>
    <row r="91" spans="1:9" ht="15" customHeight="1">
      <c r="A91" s="1030"/>
      <c r="B91" s="1033"/>
      <c r="C91" s="1028"/>
      <c r="D91" s="609">
        <f>SUM(E90,E91)</f>
        <v>0</v>
      </c>
      <c r="E91" s="606"/>
      <c r="F91" s="606"/>
      <c r="G91" s="606"/>
      <c r="H91" s="606"/>
      <c r="I91" s="602"/>
    </row>
    <row r="92" spans="1:9" ht="15" customHeight="1">
      <c r="A92" s="1029" t="s">
        <v>206</v>
      </c>
      <c r="B92" s="1033"/>
      <c r="C92" s="1027" t="s">
        <v>170</v>
      </c>
      <c r="D92" s="609"/>
      <c r="E92" s="606"/>
      <c r="F92" s="606"/>
      <c r="G92" s="606"/>
      <c r="H92" s="606"/>
      <c r="I92" s="602"/>
    </row>
    <row r="93" spans="1:9" ht="15" customHeight="1">
      <c r="A93" s="1030"/>
      <c r="B93" s="1033"/>
      <c r="C93" s="1028"/>
      <c r="D93" s="609">
        <f>SUM(E92,E93)</f>
        <v>0</v>
      </c>
      <c r="E93" s="606"/>
      <c r="F93" s="606"/>
      <c r="G93" s="606"/>
      <c r="H93" s="606"/>
      <c r="I93" s="602"/>
    </row>
    <row r="94" spans="1:9" ht="15" customHeight="1">
      <c r="A94" s="1029" t="s">
        <v>207</v>
      </c>
      <c r="B94" s="1033"/>
      <c r="C94" s="1067" t="s">
        <v>179</v>
      </c>
      <c r="D94" s="609"/>
      <c r="E94" s="606"/>
      <c r="F94" s="606"/>
      <c r="G94" s="606"/>
      <c r="H94" s="606"/>
      <c r="I94" s="602"/>
    </row>
    <row r="95" spans="1:9" ht="15" customHeight="1">
      <c r="A95" s="1030"/>
      <c r="B95" s="1033"/>
      <c r="C95" s="1067"/>
      <c r="D95" s="609">
        <f>SUM(E94,E95)</f>
        <v>0</v>
      </c>
      <c r="E95" s="606"/>
      <c r="F95" s="606"/>
      <c r="G95" s="606"/>
      <c r="H95" s="606"/>
      <c r="I95" s="602"/>
    </row>
    <row r="96" spans="1:9" ht="15" customHeight="1">
      <c r="A96" s="1029" t="s">
        <v>208</v>
      </c>
      <c r="B96" s="1033"/>
      <c r="C96" s="1068" t="s">
        <v>180</v>
      </c>
      <c r="D96" s="609"/>
      <c r="E96" s="606"/>
      <c r="F96" s="606"/>
      <c r="G96" s="606"/>
      <c r="H96" s="606"/>
      <c r="I96" s="602"/>
    </row>
    <row r="97" spans="1:9" ht="15" customHeight="1">
      <c r="A97" s="1030"/>
      <c r="B97" s="1033"/>
      <c r="C97" s="1069"/>
      <c r="D97" s="609">
        <f>SUM(E96,E97)</f>
        <v>0</v>
      </c>
      <c r="E97" s="606"/>
      <c r="F97" s="606"/>
      <c r="G97" s="606"/>
      <c r="H97" s="606"/>
      <c r="I97" s="602"/>
    </row>
    <row r="98" spans="1:9" ht="15" customHeight="1">
      <c r="A98" s="1029" t="s">
        <v>209</v>
      </c>
      <c r="B98" s="1033"/>
      <c r="C98" s="1067" t="s">
        <v>181</v>
      </c>
      <c r="D98" s="609"/>
      <c r="E98" s="606"/>
      <c r="F98" s="606"/>
      <c r="G98" s="606"/>
      <c r="H98" s="606"/>
      <c r="I98" s="602"/>
    </row>
    <row r="99" spans="1:9" ht="15" customHeight="1">
      <c r="A99" s="1030"/>
      <c r="B99" s="1033"/>
      <c r="C99" s="1067"/>
      <c r="D99" s="609">
        <f>SUM(E98,E99)</f>
        <v>0</v>
      </c>
      <c r="E99" s="606"/>
      <c r="F99" s="606"/>
      <c r="G99" s="606"/>
      <c r="H99" s="606"/>
      <c r="I99" s="602"/>
    </row>
    <row r="100" spans="1:9" ht="15" customHeight="1">
      <c r="A100" s="1029" t="s">
        <v>210</v>
      </c>
      <c r="B100" s="1033"/>
      <c r="C100" s="1070" t="s">
        <v>182</v>
      </c>
      <c r="E100" s="606"/>
      <c r="F100" s="606"/>
      <c r="G100" s="606"/>
      <c r="H100" s="606"/>
      <c r="I100" s="602"/>
    </row>
    <row r="101" spans="1:9" ht="15" customHeight="1">
      <c r="A101" s="1030"/>
      <c r="B101" s="1033"/>
      <c r="C101" s="1071"/>
      <c r="D101" s="609">
        <f>SUM(E100,E101)</f>
        <v>0</v>
      </c>
      <c r="E101" s="606"/>
      <c r="F101" s="606"/>
      <c r="G101" s="606"/>
      <c r="H101" s="606"/>
      <c r="I101" s="602"/>
    </row>
    <row r="102" spans="1:9" ht="15" customHeight="1">
      <c r="A102" s="1029" t="s">
        <v>211</v>
      </c>
      <c r="B102" s="1033"/>
      <c r="C102" s="1072" t="s">
        <v>183</v>
      </c>
      <c r="D102" s="609"/>
      <c r="E102" s="606"/>
      <c r="F102" s="606"/>
      <c r="G102" s="606"/>
      <c r="H102" s="606"/>
      <c r="I102" s="602"/>
    </row>
    <row r="103" spans="1:9" ht="15" customHeight="1">
      <c r="A103" s="1030"/>
      <c r="B103" s="1033"/>
      <c r="C103" s="1072"/>
      <c r="D103" s="609">
        <f>SUM(E102,E103)</f>
        <v>0</v>
      </c>
      <c r="E103" s="606"/>
      <c r="F103" s="606"/>
      <c r="G103" s="606"/>
      <c r="H103" s="606"/>
      <c r="I103" s="602"/>
    </row>
    <row r="104" spans="1:9" ht="15" customHeight="1">
      <c r="A104" s="1029" t="s">
        <v>212</v>
      </c>
      <c r="B104" s="1065"/>
      <c r="C104" s="1027" t="s">
        <v>145</v>
      </c>
      <c r="D104" s="609"/>
      <c r="E104" s="606"/>
      <c r="F104" s="606"/>
      <c r="G104" s="606"/>
      <c r="H104" s="606"/>
      <c r="I104" s="602"/>
    </row>
    <row r="105" spans="1:9" ht="15" customHeight="1">
      <c r="A105" s="1030"/>
      <c r="B105" s="1051"/>
      <c r="C105" s="1028"/>
      <c r="D105" s="609">
        <f>SUM(E104,E105)</f>
        <v>0</v>
      </c>
      <c r="E105" s="606"/>
      <c r="F105" s="606"/>
      <c r="G105" s="606" t="s">
        <v>106</v>
      </c>
      <c r="H105" s="606"/>
      <c r="I105" s="602"/>
    </row>
    <row r="106" spans="1:9" ht="15" customHeight="1">
      <c r="A106" s="1029" t="s">
        <v>213</v>
      </c>
      <c r="B106" s="1033"/>
      <c r="C106" s="1027" t="s">
        <v>117</v>
      </c>
      <c r="D106" s="606"/>
      <c r="E106" s="606"/>
      <c r="F106" s="606"/>
      <c r="G106" s="606"/>
      <c r="H106" s="606"/>
      <c r="I106" s="602"/>
    </row>
    <row r="107" spans="1:9" ht="15" customHeight="1">
      <c r="A107" s="1030"/>
      <c r="B107" s="1033"/>
      <c r="C107" s="1028"/>
      <c r="D107" s="610">
        <f>SUM(E106,E107)</f>
        <v>0</v>
      </c>
      <c r="E107" s="606"/>
      <c r="F107" s="606"/>
      <c r="G107" s="601" t="s">
        <v>106</v>
      </c>
      <c r="H107" s="601"/>
      <c r="I107" s="602" t="s">
        <v>146</v>
      </c>
    </row>
    <row r="108" spans="1:9" ht="15.75">
      <c r="A108" s="1037" t="s">
        <v>39</v>
      </c>
      <c r="B108" s="1038"/>
      <c r="C108" s="1039"/>
      <c r="D108" s="601">
        <f>SUM(D10,D12,D14,D16,D18,D20,D22,D24,D26,D28,D30,D32,D34,D36,D40,D42,D44,D46,D48,D50,D52,D54,D60,D62,D106,D56)</f>
        <v>394</v>
      </c>
      <c r="E108" s="607">
        <f>SUM(E10,E12,E14,E16,E18,E20,E22,E24,E26,E28,E30,E32,E34,E36,E40,E42,E44,E46,E48,E50,E52,E54,E60,E62,E56,E64,E66,E68,E70,E72,E74,E76,E78,E80,E82,E84,E86,E88,E90,E92,E94,E96,E98,E100,E102,E104,E106)</f>
        <v>5112.3900000000003</v>
      </c>
      <c r="F108" s="607">
        <f>SUM(F10,F12,F14,F16,F18,F20,F22,F24,F26,F28,F30,F32,F34,F36,F40,F42,F44,F46,F48,F50,F52,F54,F60,F62,F56,F64,F66,F68,F70,F72,F74,F76,F78,F80,F82,F84,F86,F88,F90,F92,F94,F96,F98,F100,F102,F104,F106)</f>
        <v>23285.34</v>
      </c>
      <c r="G108" s="607">
        <f>SUM(G10,G12,G14,G16,G18,G20,G22,G24,G26,G28,G30,G32,G34,G36,G40,G42,G44,G46,G48,G50,G52,G54,G60,G62,G56,G64,G66,G68,G70,G72,G74,G76,G78,G80,G82,G84,G86,G88,G90,G92,G94,G96,G98,G100,G102,G104,G106)</f>
        <v>602</v>
      </c>
      <c r="H108" s="607">
        <f>SUM(H10,H12,H14,H16,H18,H20,H22,H24,H26,H28,H30,H32,H34,H36,H40,H42,H44,H46,H48,H50,H52,H54,H60,H62,H56,H64,H66,H68,H70,H72,H74,H76,H78,H80,H82,H84,H86,H88,H90,H92,H94,H96,H98,H100,H102,H104,H106)</f>
        <v>655</v>
      </c>
      <c r="I108" s="602"/>
    </row>
    <row r="109" spans="1:9" ht="15.75">
      <c r="A109" s="1037"/>
      <c r="B109" s="1038"/>
      <c r="C109" s="1039"/>
      <c r="D109" s="607">
        <f>SUM(D11,D13,D15,D17,D19,D21,D23,D25,D27,D29,D31,D33,D35,D37,D41,D43,D45,D47,D49,D51,D53,D55,D61,D63,D57,D65,D67,D69,D71,D73,D75,D77,D79,D81,D83,D85,D87,D89,D91,D93,D95,D97,D99,D101,D103,D105,D107)</f>
        <v>23849.780000000002</v>
      </c>
      <c r="E109" s="607">
        <f>SUM(E11,E13,E15,E17,E19,E21,E23,E25,E27,E29,E31,E33,E35,E37,E41,E43,E45,E47,E49,E51,E53,E55,E61,E63,E57,E65,E67,E69,E71,E73,E75,E77,E79,E81,E83,E85,E87,E89,E91,E93,E95,E97,E99,E101,E103,E105,E107)</f>
        <v>18737.39</v>
      </c>
      <c r="F109" s="607">
        <f>SUM(F11,F13,F15,F17,F19,F21,F23,F25,F27,F29,F31,F33,F35,F37,F41,F43,F45,F47,F49,F51,F53,F55,F61,F63,F57,F65,F67,F69,F71,F73,F75,F77,F79,F81,F83,F85,F87,F89,F91,F93,F95,F97,F99,F101,F103,F105,F107)</f>
        <v>564.44000000000005</v>
      </c>
      <c r="G109" s="611" t="s">
        <v>106</v>
      </c>
      <c r="H109" s="607">
        <f>SUM(H11,H13,H15,H17,H19,H21,H23,H25,H27,H29,H31,H33,H35,H37,H41,H43,H45,H47,H49,H51,H53,H55,H61,H63,H107,H57)</f>
        <v>343</v>
      </c>
      <c r="I109" s="602"/>
    </row>
    <row r="111" spans="1:9">
      <c r="B111" s="594" t="s">
        <v>112</v>
      </c>
    </row>
    <row r="112" spans="1:9" ht="18.75" customHeight="1">
      <c r="B112" s="613" t="s">
        <v>222</v>
      </c>
      <c r="G112" s="614"/>
      <c r="H112" s="614"/>
    </row>
    <row r="114" spans="2:2">
      <c r="B114" s="594" t="s">
        <v>152</v>
      </c>
    </row>
    <row r="116" spans="2:2">
      <c r="B116" s="615" t="s">
        <v>148</v>
      </c>
    </row>
    <row r="117" spans="2:2">
      <c r="B117" s="615" t="s">
        <v>149</v>
      </c>
    </row>
    <row r="118" spans="2:2">
      <c r="B118" s="615" t="s">
        <v>150</v>
      </c>
    </row>
    <row r="119" spans="2:2">
      <c r="B119" s="615" t="s">
        <v>151</v>
      </c>
    </row>
    <row r="120" spans="2:2">
      <c r="B120" s="594" t="s">
        <v>97</v>
      </c>
    </row>
    <row r="125" spans="2:2">
      <c r="B125" s="15"/>
    </row>
  </sheetData>
  <mergeCells count="158">
    <mergeCell ref="B92:B93"/>
    <mergeCell ref="B94:B95"/>
    <mergeCell ref="B96:B97"/>
    <mergeCell ref="B98:B99"/>
    <mergeCell ref="B100:B101"/>
    <mergeCell ref="B102:B103"/>
    <mergeCell ref="C98:C99"/>
    <mergeCell ref="C100:C101"/>
    <mergeCell ref="C102:C103"/>
    <mergeCell ref="A50:A51"/>
    <mergeCell ref="A56:A57"/>
    <mergeCell ref="A94:A95"/>
    <mergeCell ref="A96:A97"/>
    <mergeCell ref="A98:A99"/>
    <mergeCell ref="A100:A101"/>
    <mergeCell ref="A102:A103"/>
    <mergeCell ref="B56:B57"/>
    <mergeCell ref="B58:B59"/>
    <mergeCell ref="B64:B65"/>
    <mergeCell ref="B66:B67"/>
    <mergeCell ref="B68:B69"/>
    <mergeCell ref="B70:B71"/>
    <mergeCell ref="B72:B73"/>
    <mergeCell ref="B74:B75"/>
    <mergeCell ref="B76:B77"/>
    <mergeCell ref="B78:B79"/>
    <mergeCell ref="B80:B81"/>
    <mergeCell ref="B82:B83"/>
    <mergeCell ref="B84:B85"/>
    <mergeCell ref="B86:B87"/>
    <mergeCell ref="A52:A53"/>
    <mergeCell ref="B88:B89"/>
    <mergeCell ref="B90:B91"/>
    <mergeCell ref="B104:B105"/>
    <mergeCell ref="A104:A105"/>
    <mergeCell ref="C70:C71"/>
    <mergeCell ref="C72:C73"/>
    <mergeCell ref="C74:C75"/>
    <mergeCell ref="C76:C77"/>
    <mergeCell ref="C78:C79"/>
    <mergeCell ref="A64:A65"/>
    <mergeCell ref="A66:A67"/>
    <mergeCell ref="A68:A69"/>
    <mergeCell ref="A70:A71"/>
    <mergeCell ref="A72:A73"/>
    <mergeCell ref="A74:A75"/>
    <mergeCell ref="A86:A87"/>
    <mergeCell ref="A88:A89"/>
    <mergeCell ref="A92:A93"/>
    <mergeCell ref="C92:C93"/>
    <mergeCell ref="C90:C91"/>
    <mergeCell ref="A90:A91"/>
    <mergeCell ref="C88:C89"/>
    <mergeCell ref="C86:C87"/>
    <mergeCell ref="A76:A77"/>
    <mergeCell ref="C94:C95"/>
    <mergeCell ref="C96:C97"/>
    <mergeCell ref="I4:I9"/>
    <mergeCell ref="E5:F6"/>
    <mergeCell ref="G5:G8"/>
    <mergeCell ref="H5:H6"/>
    <mergeCell ref="H7:H8"/>
    <mergeCell ref="B16:B17"/>
    <mergeCell ref="B18:B19"/>
    <mergeCell ref="D4:H4"/>
    <mergeCell ref="D8:D9"/>
    <mergeCell ref="A4:A9"/>
    <mergeCell ref="C4:C9"/>
    <mergeCell ref="A18:A19"/>
    <mergeCell ref="C18:C19"/>
    <mergeCell ref="A14:A15"/>
    <mergeCell ref="C14:C15"/>
    <mergeCell ref="A16:A17"/>
    <mergeCell ref="C16:C17"/>
    <mergeCell ref="A12:A13"/>
    <mergeCell ref="C12:C13"/>
    <mergeCell ref="B4:B9"/>
    <mergeCell ref="B10:B11"/>
    <mergeCell ref="B12:B13"/>
    <mergeCell ref="B14:B15"/>
    <mergeCell ref="A22:A23"/>
    <mergeCell ref="C22:C23"/>
    <mergeCell ref="A24:A25"/>
    <mergeCell ref="C24:C25"/>
    <mergeCell ref="A20:A21"/>
    <mergeCell ref="C20:C21"/>
    <mergeCell ref="B22:B23"/>
    <mergeCell ref="B24:B25"/>
    <mergeCell ref="A10:A11"/>
    <mergeCell ref="C10:C11"/>
    <mergeCell ref="B20:B21"/>
    <mergeCell ref="A38:A39"/>
    <mergeCell ref="A26:A27"/>
    <mergeCell ref="C26:C27"/>
    <mergeCell ref="A28:A29"/>
    <mergeCell ref="C28:C29"/>
    <mergeCell ref="B30:B31"/>
    <mergeCell ref="B26:B27"/>
    <mergeCell ref="B28:B29"/>
    <mergeCell ref="A30:A31"/>
    <mergeCell ref="C30:C31"/>
    <mergeCell ref="A32:A33"/>
    <mergeCell ref="C32:C33"/>
    <mergeCell ref="B32:B33"/>
    <mergeCell ref="C36:C37"/>
    <mergeCell ref="C34:C35"/>
    <mergeCell ref="A34:A35"/>
    <mergeCell ref="A36:A37"/>
    <mergeCell ref="B34:B35"/>
    <mergeCell ref="B36:B37"/>
    <mergeCell ref="A108:C109"/>
    <mergeCell ref="A48:A49"/>
    <mergeCell ref="C48:C49"/>
    <mergeCell ref="C50:C51"/>
    <mergeCell ref="C60:C61"/>
    <mergeCell ref="A60:A61"/>
    <mergeCell ref="A106:A107"/>
    <mergeCell ref="A54:A55"/>
    <mergeCell ref="C54:C55"/>
    <mergeCell ref="C62:C63"/>
    <mergeCell ref="A62:A63"/>
    <mergeCell ref="C106:C107"/>
    <mergeCell ref="B48:B49"/>
    <mergeCell ref="B54:B55"/>
    <mergeCell ref="A58:A59"/>
    <mergeCell ref="C104:C105"/>
    <mergeCell ref="B106:B107"/>
    <mergeCell ref="B50:B51"/>
    <mergeCell ref="B52:B53"/>
    <mergeCell ref="B60:B61"/>
    <mergeCell ref="B62:B63"/>
    <mergeCell ref="C58:C59"/>
    <mergeCell ref="C56:C57"/>
    <mergeCell ref="C52:C53"/>
    <mergeCell ref="C84:C85"/>
    <mergeCell ref="C82:C83"/>
    <mergeCell ref="C80:C81"/>
    <mergeCell ref="A78:A79"/>
    <mergeCell ref="A80:A81"/>
    <mergeCell ref="A84:A85"/>
    <mergeCell ref="A82:A83"/>
    <mergeCell ref="C38:C39"/>
    <mergeCell ref="B38:B39"/>
    <mergeCell ref="C64:C65"/>
    <mergeCell ref="C66:C67"/>
    <mergeCell ref="C68:C69"/>
    <mergeCell ref="C46:C47"/>
    <mergeCell ref="A40:A41"/>
    <mergeCell ref="C40:C41"/>
    <mergeCell ref="A42:A43"/>
    <mergeCell ref="C42:C43"/>
    <mergeCell ref="A44:A45"/>
    <mergeCell ref="C44:C45"/>
    <mergeCell ref="A46:A47"/>
    <mergeCell ref="B40:B41"/>
    <mergeCell ref="B42:B43"/>
    <mergeCell ref="B44:B45"/>
    <mergeCell ref="B46:B47"/>
  </mergeCells>
  <phoneticPr fontId="8" type="noConversion"/>
  <pageMargins left="0.25" right="0.25" top="0.75" bottom="0.75" header="0.3" footer="0.3"/>
  <pageSetup paperSize="9" scale="39" fitToHeight="0" orientation="portrait" r:id="rId1"/>
  <headerFooter alignWithMargins="0">
    <oddHeader>&amp;RZałącznik nr 1 – pismo ZP - 7212.1.2018</oddHeader>
    <oddFooter>&amp;C&amp;A</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I75"/>
  <sheetViews>
    <sheetView view="pageBreakPreview" topLeftCell="A34" zoomScaleNormal="100" zoomScaleSheetLayoutView="100" workbookViewId="0">
      <selection sqref="A1:G1"/>
    </sheetView>
  </sheetViews>
  <sheetFormatPr defaultRowHeight="12.75"/>
  <cols>
    <col min="1" max="1" width="7.85546875" style="214" customWidth="1"/>
    <col min="2" max="2" width="12.28515625" bestFit="1" customWidth="1"/>
    <col min="3" max="3" width="18.28515625" customWidth="1"/>
    <col min="4" max="4" width="11.85546875" bestFit="1" customWidth="1"/>
    <col min="5" max="5" width="13.5703125" customWidth="1"/>
    <col min="6" max="6" width="21" bestFit="1" customWidth="1"/>
    <col min="7" max="7" width="10.42578125" customWidth="1"/>
    <col min="8" max="8" width="11.7109375" customWidth="1"/>
    <col min="9" max="9" width="2.7109375" customWidth="1"/>
  </cols>
  <sheetData>
    <row r="1" spans="1:9" s="88" customFormat="1" ht="15.75">
      <c r="A1" s="1098" t="s">
        <v>138</v>
      </c>
      <c r="B1" s="1098"/>
      <c r="C1" s="1098"/>
      <c r="D1" s="1098"/>
      <c r="E1" s="1098"/>
      <c r="F1" s="1098"/>
      <c r="G1" s="1098"/>
    </row>
    <row r="2" spans="1:9">
      <c r="A2" s="342"/>
      <c r="B2" s="219"/>
      <c r="C2" s="219"/>
      <c r="D2" s="345"/>
      <c r="E2" s="346"/>
      <c r="F2" s="343" t="s">
        <v>133</v>
      </c>
      <c r="G2" s="344"/>
    </row>
    <row r="3" spans="1:9" ht="15.75" thickBot="1">
      <c r="A3" s="553" t="s">
        <v>231</v>
      </c>
      <c r="B3" s="554"/>
      <c r="C3" s="555"/>
      <c r="D3" s="556"/>
      <c r="E3" s="557"/>
      <c r="F3" s="1099" t="s">
        <v>218</v>
      </c>
      <c r="G3" s="1099"/>
      <c r="H3" s="1099"/>
    </row>
    <row r="4" spans="1:9" ht="30" thickBot="1">
      <c r="A4" s="558" t="s">
        <v>67</v>
      </c>
      <c r="B4" s="559" t="s">
        <v>97</v>
      </c>
      <c r="C4" s="559" t="s">
        <v>66</v>
      </c>
      <c r="D4" s="559" t="s">
        <v>64</v>
      </c>
      <c r="E4" s="559" t="s">
        <v>65</v>
      </c>
      <c r="F4" s="559" t="s">
        <v>98</v>
      </c>
      <c r="G4" s="570" t="s">
        <v>220</v>
      </c>
      <c r="H4" s="571" t="s">
        <v>221</v>
      </c>
      <c r="I4" s="457"/>
    </row>
    <row r="5" spans="1:9" s="102" customFormat="1" ht="18" customHeight="1">
      <c r="A5" s="1100">
        <v>1</v>
      </c>
      <c r="B5" s="206" t="s">
        <v>225</v>
      </c>
      <c r="C5" s="1105" t="s">
        <v>286</v>
      </c>
      <c r="D5" s="1101" t="s">
        <v>228</v>
      </c>
      <c r="E5" s="631" t="s">
        <v>227</v>
      </c>
      <c r="F5" s="632">
        <v>6046.1</v>
      </c>
      <c r="G5" s="1109"/>
      <c r="H5" s="1102" t="s">
        <v>360</v>
      </c>
    </row>
    <row r="6" spans="1:9" s="102" customFormat="1" ht="18" customHeight="1">
      <c r="A6" s="1093"/>
      <c r="B6" s="206" t="s">
        <v>276</v>
      </c>
      <c r="C6" s="1106"/>
      <c r="D6" s="1096"/>
      <c r="E6" s="631" t="s">
        <v>227</v>
      </c>
      <c r="F6" s="632">
        <v>10771.35</v>
      </c>
      <c r="G6" s="1110"/>
      <c r="H6" s="1103"/>
    </row>
    <row r="7" spans="1:9" s="102" customFormat="1" ht="18" customHeight="1">
      <c r="A7" s="1093"/>
      <c r="B7" s="206" t="s">
        <v>295</v>
      </c>
      <c r="C7" s="1106"/>
      <c r="D7" s="1096"/>
      <c r="E7" s="631" t="s">
        <v>227</v>
      </c>
      <c r="F7" s="632">
        <v>29618</v>
      </c>
      <c r="G7" s="1110"/>
      <c r="H7" s="1103"/>
    </row>
    <row r="8" spans="1:9" s="102" customFormat="1" ht="18" customHeight="1">
      <c r="A8" s="1093"/>
      <c r="B8" s="206" t="s">
        <v>356</v>
      </c>
      <c r="C8" s="1106"/>
      <c r="D8" s="1096"/>
      <c r="E8" s="795" t="s">
        <v>227</v>
      </c>
      <c r="F8" s="632">
        <v>10686.07</v>
      </c>
      <c r="G8" s="1110"/>
      <c r="H8" s="1103"/>
    </row>
    <row r="9" spans="1:9" s="102" customFormat="1" ht="18" customHeight="1">
      <c r="A9" s="1093"/>
      <c r="B9" s="206" t="s">
        <v>370</v>
      </c>
      <c r="C9" s="1106"/>
      <c r="D9" s="1096"/>
      <c r="E9" s="801" t="s">
        <v>227</v>
      </c>
      <c r="F9" s="632">
        <v>3732.38</v>
      </c>
      <c r="G9" s="1110"/>
      <c r="H9" s="1103"/>
    </row>
    <row r="10" spans="1:9" s="102" customFormat="1" ht="18" customHeight="1">
      <c r="A10" s="1093"/>
      <c r="B10" s="206" t="s">
        <v>409</v>
      </c>
      <c r="C10" s="1106"/>
      <c r="D10" s="1096"/>
      <c r="E10" s="830" t="s">
        <v>227</v>
      </c>
      <c r="F10" s="632">
        <v>15189</v>
      </c>
      <c r="G10" s="1110"/>
      <c r="H10" s="1103"/>
    </row>
    <row r="11" spans="1:9" s="102" customFormat="1" ht="18" customHeight="1">
      <c r="A11" s="1093"/>
      <c r="B11" s="206" t="s">
        <v>404</v>
      </c>
      <c r="C11" s="1106"/>
      <c r="D11" s="1096"/>
      <c r="E11" s="830" t="s">
        <v>227</v>
      </c>
      <c r="F11" s="632">
        <v>6291</v>
      </c>
      <c r="G11" s="1110"/>
      <c r="H11" s="1103"/>
    </row>
    <row r="12" spans="1:9" s="102" customFormat="1" ht="18" customHeight="1">
      <c r="A12" s="1094"/>
      <c r="B12" s="206" t="s">
        <v>309</v>
      </c>
      <c r="C12" s="1107"/>
      <c r="D12" s="1097"/>
      <c r="E12" s="755" t="s">
        <v>227</v>
      </c>
      <c r="F12" s="632">
        <v>7548</v>
      </c>
      <c r="G12" s="1111"/>
      <c r="H12" s="1104"/>
    </row>
    <row r="13" spans="1:9" s="102" customFormat="1" ht="18" customHeight="1">
      <c r="A13" s="1092">
        <v>2</v>
      </c>
      <c r="B13" s="206" t="s">
        <v>355</v>
      </c>
      <c r="C13" s="1108" t="s">
        <v>287</v>
      </c>
      <c r="D13" s="1095" t="s">
        <v>229</v>
      </c>
      <c r="E13" s="788" t="s">
        <v>227</v>
      </c>
      <c r="F13" s="632">
        <v>15.28</v>
      </c>
      <c r="G13" s="1112" t="s">
        <v>226</v>
      </c>
      <c r="H13" s="1115"/>
    </row>
    <row r="14" spans="1:9" s="102" customFormat="1" ht="18" customHeight="1">
      <c r="A14" s="1093"/>
      <c r="B14" s="206" t="s">
        <v>254</v>
      </c>
      <c r="C14" s="1106"/>
      <c r="D14" s="1096"/>
      <c r="E14" s="631" t="s">
        <v>227</v>
      </c>
      <c r="F14" s="632">
        <v>19089.63</v>
      </c>
      <c r="G14" s="1113"/>
      <c r="H14" s="1116"/>
    </row>
    <row r="15" spans="1:9" s="102" customFormat="1" ht="18" customHeight="1">
      <c r="A15" s="1093"/>
      <c r="B15" s="206" t="s">
        <v>225</v>
      </c>
      <c r="C15" s="1106"/>
      <c r="D15" s="1096"/>
      <c r="E15" s="631" t="s">
        <v>227</v>
      </c>
      <c r="F15" s="632">
        <v>7.2</v>
      </c>
      <c r="G15" s="1113"/>
      <c r="H15" s="1116"/>
    </row>
    <row r="16" spans="1:9" s="102" customFormat="1" ht="18" customHeight="1">
      <c r="A16" s="1093"/>
      <c r="B16" s="206" t="s">
        <v>433</v>
      </c>
      <c r="C16" s="1106"/>
      <c r="D16" s="1096"/>
      <c r="E16" s="832" t="s">
        <v>227</v>
      </c>
      <c r="F16" s="632">
        <v>6886.47</v>
      </c>
      <c r="G16" s="1113"/>
      <c r="H16" s="1116"/>
    </row>
    <row r="17" spans="1:8" s="102" customFormat="1" ht="18" customHeight="1">
      <c r="A17" s="1093"/>
      <c r="B17" s="206" t="s">
        <v>302</v>
      </c>
      <c r="C17" s="1106"/>
      <c r="D17" s="1096"/>
      <c r="E17" s="631" t="s">
        <v>227</v>
      </c>
      <c r="F17" s="632">
        <v>19957.54</v>
      </c>
      <c r="G17" s="1113"/>
      <c r="H17" s="1116"/>
    </row>
    <row r="18" spans="1:8" s="102" customFormat="1" ht="18" customHeight="1">
      <c r="A18" s="1094"/>
      <c r="B18" s="206" t="s">
        <v>309</v>
      </c>
      <c r="C18" s="1107"/>
      <c r="D18" s="1097"/>
      <c r="E18" s="755" t="s">
        <v>227</v>
      </c>
      <c r="F18" s="632">
        <v>870</v>
      </c>
      <c r="G18" s="1114"/>
      <c r="H18" s="1117"/>
    </row>
    <row r="19" spans="1:8" s="102" customFormat="1" ht="18" customHeight="1">
      <c r="A19" s="1092">
        <v>3</v>
      </c>
      <c r="B19" s="206" t="s">
        <v>333</v>
      </c>
      <c r="C19" s="1108" t="s">
        <v>234</v>
      </c>
      <c r="D19" s="1095" t="s">
        <v>235</v>
      </c>
      <c r="E19" s="756" t="s">
        <v>334</v>
      </c>
      <c r="F19" s="632">
        <v>186.09</v>
      </c>
      <c r="G19" s="1118"/>
      <c r="H19" s="1080" t="s">
        <v>335</v>
      </c>
    </row>
    <row r="20" spans="1:8" s="102" customFormat="1" ht="18" customHeight="1">
      <c r="A20" s="1093"/>
      <c r="B20" s="213" t="s">
        <v>233</v>
      </c>
      <c r="C20" s="1106"/>
      <c r="D20" s="1096"/>
      <c r="E20" s="209" t="s">
        <v>236</v>
      </c>
      <c r="F20" s="210">
        <v>853.13</v>
      </c>
      <c r="G20" s="1110"/>
      <c r="H20" s="1081"/>
    </row>
    <row r="21" spans="1:8" s="102" customFormat="1" ht="18" customHeight="1">
      <c r="A21" s="1093"/>
      <c r="B21" s="213" t="s">
        <v>276</v>
      </c>
      <c r="C21" s="1106"/>
      <c r="D21" s="1096"/>
      <c r="E21" s="209" t="s">
        <v>227</v>
      </c>
      <c r="F21" s="210">
        <v>1926.27</v>
      </c>
      <c r="G21" s="1110"/>
      <c r="H21" s="1081"/>
    </row>
    <row r="22" spans="1:8" s="102" customFormat="1" ht="18" customHeight="1">
      <c r="A22" s="1093"/>
      <c r="B22" s="213" t="s">
        <v>276</v>
      </c>
      <c r="C22" s="1106"/>
      <c r="D22" s="1096"/>
      <c r="E22" s="209" t="s">
        <v>236</v>
      </c>
      <c r="F22" s="210">
        <v>2548.33</v>
      </c>
      <c r="G22" s="1110"/>
      <c r="H22" s="1081"/>
    </row>
    <row r="23" spans="1:8" s="102" customFormat="1" ht="18" customHeight="1">
      <c r="A23" s="1094"/>
      <c r="B23" s="213" t="s">
        <v>296</v>
      </c>
      <c r="C23" s="1107"/>
      <c r="D23" s="1097"/>
      <c r="E23" s="209" t="s">
        <v>236</v>
      </c>
      <c r="F23" s="210">
        <v>106.8</v>
      </c>
      <c r="G23" s="1111"/>
      <c r="H23" s="1082"/>
    </row>
    <row r="24" spans="1:8" s="102" customFormat="1" ht="18" customHeight="1">
      <c r="A24" s="1092">
        <v>4</v>
      </c>
      <c r="B24" s="207" t="s">
        <v>342</v>
      </c>
      <c r="C24" s="1086" t="s">
        <v>288</v>
      </c>
      <c r="D24" s="1089" t="s">
        <v>244</v>
      </c>
      <c r="E24" s="209" t="s">
        <v>227</v>
      </c>
      <c r="F24" s="210">
        <v>6852.86</v>
      </c>
      <c r="G24" s="1073"/>
      <c r="H24" s="1076" t="s">
        <v>332</v>
      </c>
    </row>
    <row r="25" spans="1:8" s="102" customFormat="1" ht="18" customHeight="1">
      <c r="A25" s="1093"/>
      <c r="B25" s="207" t="s">
        <v>330</v>
      </c>
      <c r="C25" s="1087"/>
      <c r="D25" s="1090"/>
      <c r="E25" s="209" t="s">
        <v>227</v>
      </c>
      <c r="F25" s="210">
        <v>1891.71</v>
      </c>
      <c r="G25" s="1074"/>
      <c r="H25" s="1077"/>
    </row>
    <row r="26" spans="1:8" s="102" customFormat="1" ht="18" customHeight="1">
      <c r="A26" s="1093"/>
      <c r="B26" s="207" t="s">
        <v>410</v>
      </c>
      <c r="C26" s="1087"/>
      <c r="D26" s="1090"/>
      <c r="E26" s="209" t="s">
        <v>227</v>
      </c>
      <c r="F26" s="210">
        <v>6848.23</v>
      </c>
      <c r="G26" s="1074"/>
      <c r="H26" s="1077"/>
    </row>
    <row r="27" spans="1:8" s="102" customFormat="1" ht="18" customHeight="1">
      <c r="A27" s="1093"/>
      <c r="B27" s="207" t="s">
        <v>393</v>
      </c>
      <c r="C27" s="1087"/>
      <c r="D27" s="1090"/>
      <c r="E27" s="209" t="s">
        <v>227</v>
      </c>
      <c r="F27" s="210">
        <v>5086.66</v>
      </c>
      <c r="G27" s="1074"/>
      <c r="H27" s="1077"/>
    </row>
    <row r="28" spans="1:8" s="102" customFormat="1" ht="18" customHeight="1">
      <c r="A28" s="1094"/>
      <c r="B28" s="89" t="s">
        <v>237</v>
      </c>
      <c r="C28" s="1088"/>
      <c r="D28" s="1091"/>
      <c r="E28" s="125" t="s">
        <v>227</v>
      </c>
      <c r="F28" s="94">
        <v>16012.6</v>
      </c>
      <c r="G28" s="1075"/>
      <c r="H28" s="1077"/>
    </row>
    <row r="29" spans="1:8" s="102" customFormat="1" ht="18" customHeight="1">
      <c r="A29" s="1092">
        <v>5</v>
      </c>
      <c r="B29" s="89" t="s">
        <v>347</v>
      </c>
      <c r="C29" s="1086" t="s">
        <v>289</v>
      </c>
      <c r="D29" s="1089" t="s">
        <v>262</v>
      </c>
      <c r="E29" s="125" t="s">
        <v>227</v>
      </c>
      <c r="F29" s="94">
        <v>111.72</v>
      </c>
      <c r="G29" s="1083" t="s">
        <v>226</v>
      </c>
      <c r="H29" s="889"/>
    </row>
    <row r="30" spans="1:8" s="102" customFormat="1" ht="18" customHeight="1">
      <c r="A30" s="1093"/>
      <c r="B30" s="89" t="s">
        <v>436</v>
      </c>
      <c r="C30" s="1087"/>
      <c r="D30" s="1090"/>
      <c r="E30" s="125" t="s">
        <v>227</v>
      </c>
      <c r="F30" s="94">
        <v>3540.24</v>
      </c>
      <c r="G30" s="1084"/>
      <c r="H30" s="890"/>
    </row>
    <row r="31" spans="1:8" s="102" customFormat="1" ht="18" customHeight="1">
      <c r="A31" s="1094"/>
      <c r="B31" s="89" t="s">
        <v>258</v>
      </c>
      <c r="C31" s="1088"/>
      <c r="D31" s="1091"/>
      <c r="E31" s="125" t="s">
        <v>227</v>
      </c>
      <c r="F31" s="94">
        <v>13533.97</v>
      </c>
      <c r="G31" s="1085"/>
      <c r="H31" s="891"/>
    </row>
    <row r="32" spans="1:8" s="102" customFormat="1" ht="18" customHeight="1">
      <c r="A32" s="1092">
        <v>6</v>
      </c>
      <c r="B32" s="89" t="s">
        <v>279</v>
      </c>
      <c r="C32" s="1086" t="s">
        <v>285</v>
      </c>
      <c r="D32" s="1089" t="s">
        <v>383</v>
      </c>
      <c r="E32" s="125" t="s">
        <v>236</v>
      </c>
      <c r="F32" s="94">
        <v>801.27</v>
      </c>
      <c r="G32" s="1073"/>
      <c r="H32" s="640" t="s">
        <v>290</v>
      </c>
    </row>
    <row r="33" spans="1:8" s="102" customFormat="1" ht="18" customHeight="1">
      <c r="A33" s="1093"/>
      <c r="B33" s="89" t="s">
        <v>375</v>
      </c>
      <c r="C33" s="1087"/>
      <c r="D33" s="1090"/>
      <c r="E33" s="125" t="s">
        <v>236</v>
      </c>
      <c r="F33" s="94">
        <v>54.58</v>
      </c>
      <c r="G33" s="1074"/>
      <c r="H33" s="640" t="s">
        <v>274</v>
      </c>
    </row>
    <row r="34" spans="1:8" s="102" customFormat="1" ht="18" customHeight="1">
      <c r="A34" s="1093"/>
      <c r="B34" s="89" t="s">
        <v>375</v>
      </c>
      <c r="C34" s="1087"/>
      <c r="D34" s="1090"/>
      <c r="E34" s="125" t="s">
        <v>227</v>
      </c>
      <c r="F34" s="94">
        <v>531.11</v>
      </c>
      <c r="G34" s="1074"/>
      <c r="H34" s="640" t="s">
        <v>274</v>
      </c>
    </row>
    <row r="35" spans="1:8" s="102" customFormat="1" ht="18" customHeight="1">
      <c r="A35" s="1094"/>
      <c r="B35" s="89" t="s">
        <v>279</v>
      </c>
      <c r="C35" s="1088"/>
      <c r="D35" s="1091"/>
      <c r="E35" s="125" t="s">
        <v>227</v>
      </c>
      <c r="F35" s="94">
        <v>63.63</v>
      </c>
      <c r="G35" s="1075"/>
      <c r="H35" s="640" t="s">
        <v>290</v>
      </c>
    </row>
    <row r="36" spans="1:8" s="102" customFormat="1" ht="18" customHeight="1">
      <c r="A36" s="1119">
        <v>7</v>
      </c>
      <c r="B36" s="89" t="s">
        <v>311</v>
      </c>
      <c r="C36" s="1086" t="s">
        <v>319</v>
      </c>
      <c r="D36" s="1089" t="s">
        <v>314</v>
      </c>
      <c r="E36" s="125" t="s">
        <v>227</v>
      </c>
      <c r="F36" s="94">
        <v>154.62</v>
      </c>
      <c r="G36" s="1073"/>
      <c r="H36" s="1076" t="s">
        <v>268</v>
      </c>
    </row>
    <row r="37" spans="1:8" s="102" customFormat="1" ht="18" customHeight="1">
      <c r="A37" s="1120"/>
      <c r="B37" s="89" t="s">
        <v>362</v>
      </c>
      <c r="C37" s="1087"/>
      <c r="D37" s="1090"/>
      <c r="E37" s="125" t="s">
        <v>227</v>
      </c>
      <c r="F37" s="94">
        <v>2894.4</v>
      </c>
      <c r="G37" s="1074"/>
      <c r="H37" s="1077"/>
    </row>
    <row r="38" spans="1:8" s="102" customFormat="1" ht="18" customHeight="1">
      <c r="A38" s="1120"/>
      <c r="B38" s="89" t="s">
        <v>393</v>
      </c>
      <c r="C38" s="1087"/>
      <c r="D38" s="1090"/>
      <c r="E38" s="125" t="s">
        <v>227</v>
      </c>
      <c r="F38" s="94">
        <v>1542</v>
      </c>
      <c r="G38" s="1074"/>
      <c r="H38" s="1077"/>
    </row>
    <row r="39" spans="1:8" s="102" customFormat="1" ht="18" customHeight="1">
      <c r="A39" s="1120"/>
      <c r="B39" s="89" t="s">
        <v>432</v>
      </c>
      <c r="C39" s="1087"/>
      <c r="D39" s="1090"/>
      <c r="E39" s="125" t="s">
        <v>227</v>
      </c>
      <c r="F39" s="94">
        <v>2179.81</v>
      </c>
      <c r="G39" s="1074"/>
      <c r="H39" s="1077"/>
    </row>
    <row r="40" spans="1:8" s="102" customFormat="1" ht="18" customHeight="1">
      <c r="A40" s="1120"/>
      <c r="B40" s="89" t="s">
        <v>422</v>
      </c>
      <c r="C40" s="1087"/>
      <c r="D40" s="1090"/>
      <c r="E40" s="125" t="s">
        <v>227</v>
      </c>
      <c r="F40" s="94">
        <v>35</v>
      </c>
      <c r="G40" s="1074"/>
      <c r="H40" s="1077"/>
    </row>
    <row r="41" spans="1:8" s="102" customFormat="1" ht="18" customHeight="1">
      <c r="A41" s="1120"/>
      <c r="B41" s="89" t="s">
        <v>423</v>
      </c>
      <c r="C41" s="1087"/>
      <c r="D41" s="1090"/>
      <c r="E41" s="125" t="s">
        <v>227</v>
      </c>
      <c r="F41" s="94">
        <v>1376.77</v>
      </c>
      <c r="G41" s="1074"/>
      <c r="H41" s="1077"/>
    </row>
    <row r="42" spans="1:8" s="102" customFormat="1" ht="18" customHeight="1">
      <c r="A42" s="1120"/>
      <c r="B42" s="89" t="s">
        <v>409</v>
      </c>
      <c r="C42" s="1087"/>
      <c r="D42" s="1090"/>
      <c r="E42" s="125" t="s">
        <v>227</v>
      </c>
      <c r="F42" s="94">
        <v>59.6</v>
      </c>
      <c r="G42" s="1074"/>
      <c r="H42" s="1077"/>
    </row>
    <row r="43" spans="1:8" s="102" customFormat="1" ht="18" customHeight="1">
      <c r="A43" s="1121"/>
      <c r="B43" s="89" t="s">
        <v>330</v>
      </c>
      <c r="C43" s="1088"/>
      <c r="D43" s="1091"/>
      <c r="E43" s="125" t="s">
        <v>227</v>
      </c>
      <c r="F43" s="94">
        <v>1761.64</v>
      </c>
      <c r="G43" s="1075"/>
      <c r="H43" s="1078"/>
    </row>
    <row r="44" spans="1:8" s="102" customFormat="1" ht="18" customHeight="1">
      <c r="A44" s="212">
        <v>8</v>
      </c>
      <c r="B44" s="89" t="s">
        <v>333</v>
      </c>
      <c r="C44" s="887" t="s">
        <v>336</v>
      </c>
      <c r="D44" s="888" t="s">
        <v>337</v>
      </c>
      <c r="E44" s="125" t="s">
        <v>236</v>
      </c>
      <c r="F44" s="94">
        <v>129.84</v>
      </c>
      <c r="G44" s="549"/>
      <c r="H44" s="640" t="s">
        <v>274</v>
      </c>
    </row>
    <row r="45" spans="1:8" s="102" customFormat="1" ht="33.6" customHeight="1">
      <c r="A45" s="212">
        <v>9</v>
      </c>
      <c r="B45" s="89" t="s">
        <v>333</v>
      </c>
      <c r="C45" s="887" t="s">
        <v>338</v>
      </c>
      <c r="D45" s="888" t="s">
        <v>339</v>
      </c>
      <c r="E45" s="125" t="s">
        <v>236</v>
      </c>
      <c r="F45" s="94">
        <v>510.74</v>
      </c>
      <c r="G45" s="549"/>
      <c r="H45" s="640" t="s">
        <v>340</v>
      </c>
    </row>
    <row r="46" spans="1:8" s="102" customFormat="1" ht="18" customHeight="1">
      <c r="A46" s="212">
        <v>10</v>
      </c>
      <c r="B46" s="89" t="s">
        <v>393</v>
      </c>
      <c r="C46" s="887" t="s">
        <v>397</v>
      </c>
      <c r="D46" s="888" t="s">
        <v>398</v>
      </c>
      <c r="E46" s="125" t="s">
        <v>227</v>
      </c>
      <c r="F46" s="94">
        <v>0.74</v>
      </c>
      <c r="G46" s="892" t="s">
        <v>226</v>
      </c>
      <c r="H46" s="552"/>
    </row>
    <row r="47" spans="1:8" s="102" customFormat="1" ht="18" customHeight="1">
      <c r="A47" s="212">
        <v>11</v>
      </c>
      <c r="B47" s="89" t="s">
        <v>410</v>
      </c>
      <c r="C47" s="887" t="s">
        <v>412</v>
      </c>
      <c r="D47" s="888" t="s">
        <v>413</v>
      </c>
      <c r="E47" s="125" t="s">
        <v>227</v>
      </c>
      <c r="F47" s="94">
        <v>49.02</v>
      </c>
      <c r="G47" s="549"/>
      <c r="H47" s="640" t="s">
        <v>414</v>
      </c>
    </row>
    <row r="48" spans="1:8" s="102" customFormat="1" ht="18" customHeight="1">
      <c r="A48" s="212">
        <v>12</v>
      </c>
      <c r="B48" s="89" t="s">
        <v>410</v>
      </c>
      <c r="C48" s="887" t="s">
        <v>415</v>
      </c>
      <c r="D48" s="888" t="s">
        <v>416</v>
      </c>
      <c r="E48" s="125" t="s">
        <v>227</v>
      </c>
      <c r="F48" s="94">
        <v>930.32</v>
      </c>
      <c r="G48" s="549"/>
      <c r="H48" s="640" t="s">
        <v>417</v>
      </c>
    </row>
    <row r="49" spans="1:9" s="102" customFormat="1" ht="18" customHeight="1" thickBot="1">
      <c r="A49" s="212"/>
      <c r="B49" s="90"/>
      <c r="C49" s="91"/>
      <c r="D49" s="92"/>
      <c r="E49" s="92"/>
      <c r="F49" s="93"/>
      <c r="G49" s="550"/>
      <c r="H49" s="560"/>
    </row>
    <row r="50" spans="1:9" s="102" customFormat="1" ht="18" customHeight="1" thickBot="1">
      <c r="A50" s="437" t="s">
        <v>68</v>
      </c>
      <c r="B50" s="438"/>
      <c r="C50" s="439" t="s">
        <v>153</v>
      </c>
      <c r="D50" s="440">
        <v>12</v>
      </c>
      <c r="E50" s="441" t="s">
        <v>69</v>
      </c>
      <c r="F50" s="442">
        <f>SUM(F5:F49)</f>
        <v>209281.71999999988</v>
      </c>
      <c r="G50" s="551"/>
      <c r="H50" s="561"/>
    </row>
    <row r="51" spans="1:9" s="102" customFormat="1" ht="54" customHeight="1">
      <c r="A51" s="211"/>
      <c r="B51" s="1079" t="s">
        <v>472</v>
      </c>
      <c r="C51" s="1079"/>
      <c r="D51" s="1079"/>
      <c r="E51" s="1079"/>
      <c r="F51" s="1079"/>
      <c r="G51" s="1079"/>
      <c r="H51" s="1079"/>
      <c r="I51" s="1079"/>
    </row>
    <row r="52" spans="1:9" s="102" customFormat="1" ht="18" customHeight="1">
      <c r="A52" s="454" t="s">
        <v>99</v>
      </c>
      <c r="B52" s="325" t="s">
        <v>110</v>
      </c>
      <c r="C52" s="325"/>
      <c r="D52" s="86"/>
      <c r="E52" s="86"/>
      <c r="F52" s="86"/>
      <c r="G52" s="86"/>
      <c r="H52" s="86"/>
    </row>
    <row r="53" spans="1:9" s="102" customFormat="1" ht="18" customHeight="1">
      <c r="A53" s="455"/>
      <c r="B53" s="325" t="s">
        <v>223</v>
      </c>
      <c r="C53" s="325"/>
      <c r="D53" s="86"/>
      <c r="E53" s="86"/>
      <c r="F53" s="86"/>
      <c r="G53" s="86"/>
      <c r="H53" s="86"/>
    </row>
    <row r="54" spans="1:9" s="102" customFormat="1" ht="18" customHeight="1">
      <c r="A54" s="214"/>
      <c r="B54" s="325" t="s">
        <v>224</v>
      </c>
      <c r="C54" s="325"/>
      <c r="D54" s="86"/>
      <c r="E54" s="86"/>
      <c r="F54" s="86"/>
      <c r="G54" s="86"/>
      <c r="H54" s="86"/>
    </row>
    <row r="55" spans="1:9" s="102" customFormat="1" ht="18" customHeight="1">
      <c r="A55" s="214"/>
      <c r="B55" s="325"/>
      <c r="C55"/>
      <c r="D55"/>
      <c r="E55"/>
      <c r="F55"/>
      <c r="G55"/>
      <c r="H55"/>
    </row>
    <row r="56" spans="1:9" s="102" customFormat="1" ht="18" customHeight="1">
      <c r="A56" s="214"/>
      <c r="B56"/>
      <c r="C56"/>
      <c r="D56"/>
      <c r="E56"/>
      <c r="F56"/>
      <c r="G56"/>
      <c r="H56"/>
    </row>
    <row r="57" spans="1:9" s="102" customFormat="1" ht="18" customHeight="1">
      <c r="A57" s="214"/>
      <c r="B57"/>
      <c r="C57"/>
      <c r="D57"/>
      <c r="E57"/>
      <c r="F57"/>
      <c r="G57"/>
      <c r="H57"/>
    </row>
    <row r="58" spans="1:9" s="102" customFormat="1" ht="18" customHeight="1">
      <c r="A58" s="214"/>
      <c r="B58"/>
      <c r="C58"/>
      <c r="D58"/>
      <c r="E58"/>
      <c r="F58"/>
      <c r="G58"/>
      <c r="H58"/>
    </row>
    <row r="59" spans="1:9" s="102" customFormat="1" ht="18" customHeight="1">
      <c r="A59" s="214"/>
      <c r="B59"/>
      <c r="C59"/>
      <c r="D59"/>
      <c r="E59"/>
      <c r="F59"/>
      <c r="G59"/>
      <c r="H59"/>
    </row>
    <row r="60" spans="1:9" s="102" customFormat="1" ht="18" customHeight="1">
      <c r="A60" s="214"/>
      <c r="B60"/>
      <c r="C60"/>
      <c r="D60"/>
      <c r="E60"/>
      <c r="F60"/>
      <c r="G60"/>
      <c r="H60"/>
    </row>
    <row r="61" spans="1:9" s="102" customFormat="1" ht="18" customHeight="1">
      <c r="A61" s="214"/>
      <c r="B61"/>
      <c r="C61"/>
      <c r="D61"/>
      <c r="E61"/>
      <c r="F61"/>
      <c r="G61"/>
      <c r="H61"/>
    </row>
    <row r="62" spans="1:9" s="102" customFormat="1" ht="18" customHeight="1">
      <c r="A62" s="214"/>
      <c r="B62"/>
      <c r="C62"/>
      <c r="D62"/>
      <c r="E62"/>
      <c r="F62"/>
      <c r="G62"/>
      <c r="H62"/>
    </row>
    <row r="63" spans="1:9" s="102" customFormat="1" ht="18" customHeight="1">
      <c r="A63" s="214"/>
      <c r="B63"/>
      <c r="C63"/>
      <c r="D63"/>
      <c r="E63"/>
      <c r="F63"/>
      <c r="G63"/>
      <c r="H63"/>
    </row>
    <row r="64" spans="1:9" s="102" customFormat="1" ht="18" customHeight="1">
      <c r="A64" s="214"/>
      <c r="B64"/>
      <c r="C64"/>
      <c r="D64"/>
      <c r="E64"/>
      <c r="F64"/>
      <c r="G64"/>
      <c r="H64"/>
    </row>
    <row r="65" spans="1:8" s="102" customFormat="1" ht="18" customHeight="1">
      <c r="A65" s="214"/>
      <c r="B65"/>
      <c r="C65"/>
      <c r="D65"/>
      <c r="E65"/>
      <c r="F65"/>
      <c r="G65"/>
      <c r="H65"/>
    </row>
    <row r="66" spans="1:8" s="102" customFormat="1" ht="18" customHeight="1">
      <c r="A66" s="214"/>
      <c r="B66"/>
      <c r="C66"/>
      <c r="D66"/>
      <c r="E66"/>
      <c r="F66"/>
      <c r="G66"/>
      <c r="H66"/>
    </row>
    <row r="67" spans="1:8" s="102" customFormat="1" ht="18" customHeight="1">
      <c r="A67" s="214"/>
      <c r="B67"/>
      <c r="C67"/>
      <c r="D67"/>
      <c r="E67"/>
      <c r="F67"/>
      <c r="G67"/>
      <c r="H67"/>
    </row>
    <row r="68" spans="1:8" s="102" customFormat="1" ht="18" customHeight="1">
      <c r="A68" s="214"/>
      <c r="B68"/>
      <c r="C68"/>
      <c r="D68"/>
      <c r="E68"/>
      <c r="F68"/>
      <c r="G68"/>
      <c r="H68"/>
    </row>
    <row r="69" spans="1:8" s="102" customFormat="1" ht="18" customHeight="1">
      <c r="A69" s="214"/>
      <c r="B69"/>
      <c r="C69"/>
      <c r="D69"/>
      <c r="E69"/>
      <c r="F69"/>
      <c r="G69"/>
      <c r="H69"/>
    </row>
    <row r="70" spans="1:8" s="102" customFormat="1" ht="18" customHeight="1">
      <c r="A70" s="214"/>
      <c r="B70"/>
      <c r="C70"/>
      <c r="D70"/>
      <c r="E70"/>
      <c r="F70"/>
      <c r="G70"/>
      <c r="H70"/>
    </row>
    <row r="71" spans="1:8" s="102" customFormat="1" ht="24.95" customHeight="1">
      <c r="A71" s="214"/>
      <c r="B71"/>
      <c r="C71"/>
      <c r="D71"/>
      <c r="E71"/>
      <c r="F71"/>
      <c r="G71"/>
      <c r="H71"/>
    </row>
    <row r="72" spans="1:8" s="102" customFormat="1" ht="24.95" customHeight="1">
      <c r="A72" s="214"/>
      <c r="B72"/>
      <c r="C72"/>
      <c r="D72"/>
      <c r="E72"/>
      <c r="F72"/>
      <c r="G72"/>
      <c r="H72"/>
    </row>
    <row r="73" spans="1:8" s="102" customFormat="1" ht="24.95" customHeight="1">
      <c r="A73" s="214"/>
      <c r="B73"/>
      <c r="C73"/>
      <c r="D73"/>
      <c r="E73"/>
      <c r="F73"/>
      <c r="G73"/>
      <c r="H73"/>
    </row>
    <row r="74" spans="1:8" s="102" customFormat="1">
      <c r="A74" s="214"/>
      <c r="B74"/>
      <c r="C74"/>
      <c r="D74"/>
      <c r="E74"/>
      <c r="F74"/>
      <c r="G74"/>
      <c r="H74"/>
    </row>
    <row r="75" spans="1:8" s="102" customFormat="1">
      <c r="A75" s="214"/>
      <c r="B75"/>
      <c r="C75"/>
      <c r="D75"/>
      <c r="E75"/>
      <c r="F75"/>
      <c r="G75"/>
      <c r="H75"/>
    </row>
  </sheetData>
  <mergeCells count="36">
    <mergeCell ref="A36:A43"/>
    <mergeCell ref="A24:A28"/>
    <mergeCell ref="C29:C31"/>
    <mergeCell ref="A29:A31"/>
    <mergeCell ref="D29:D31"/>
    <mergeCell ref="A32:A35"/>
    <mergeCell ref="C32:C35"/>
    <mergeCell ref="D32:D35"/>
    <mergeCell ref="A19:A23"/>
    <mergeCell ref="D19:D23"/>
    <mergeCell ref="A13:A18"/>
    <mergeCell ref="D13:D18"/>
    <mergeCell ref="A1:G1"/>
    <mergeCell ref="F3:H3"/>
    <mergeCell ref="A5:A12"/>
    <mergeCell ref="D5:D12"/>
    <mergeCell ref="H5:H12"/>
    <mergeCell ref="C5:C12"/>
    <mergeCell ref="C13:C18"/>
    <mergeCell ref="C19:C23"/>
    <mergeCell ref="G5:G12"/>
    <mergeCell ref="G13:G18"/>
    <mergeCell ref="H13:H18"/>
    <mergeCell ref="G19:G23"/>
    <mergeCell ref="G32:G35"/>
    <mergeCell ref="G36:G43"/>
    <mergeCell ref="H36:H43"/>
    <mergeCell ref="B51:I51"/>
    <mergeCell ref="H19:H23"/>
    <mergeCell ref="G24:G28"/>
    <mergeCell ref="H24:H28"/>
    <mergeCell ref="G29:G31"/>
    <mergeCell ref="C36:C43"/>
    <mergeCell ref="D36:D43"/>
    <mergeCell ref="C24:C28"/>
    <mergeCell ref="D24:D28"/>
  </mergeCells>
  <pageMargins left="0.70866141732283472" right="0.70866141732283472" top="0.74803149606299213" bottom="0.74803149606299213" header="0.31496062992125984" footer="0.31496062992125984"/>
  <pageSetup paperSize="9" scale="74" orientation="portrait" r:id="rId1"/>
  <headerFooter>
    <oddHeader>&amp;RZałącznik nr 1 – pismo ZP - 7212.1.2018</oddHeader>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tabColor theme="0" tint="-0.34998626667073579"/>
    <pageSetUpPr fitToPage="1"/>
  </sheetPr>
  <dimension ref="A1:J261"/>
  <sheetViews>
    <sheetView view="pageBreakPreview" topLeftCell="A38" zoomScaleNormal="100" zoomScaleSheetLayoutView="100" workbookViewId="0">
      <selection activeCell="D67" sqref="D67"/>
    </sheetView>
  </sheetViews>
  <sheetFormatPr defaultColWidth="6.28515625" defaultRowHeight="11.25"/>
  <cols>
    <col min="1" max="1" width="4.42578125" style="211" customWidth="1"/>
    <col min="2" max="2" width="19.7109375" style="86" customWidth="1"/>
    <col min="3" max="3" width="11.5703125" style="86" bestFit="1" customWidth="1"/>
    <col min="4" max="4" width="23.7109375" style="86" customWidth="1"/>
    <col min="5" max="5" width="19.28515625" style="86" customWidth="1"/>
    <col min="6" max="6" width="19.140625" style="86" bestFit="1" customWidth="1"/>
    <col min="7" max="7" width="10.7109375" style="86" customWidth="1"/>
    <col min="8" max="8" width="14.85546875" style="86" customWidth="1"/>
    <col min="9" max="9" width="0.140625" style="86" customWidth="1"/>
    <col min="10" max="16384" width="6.28515625" style="86"/>
  </cols>
  <sheetData>
    <row r="1" spans="1:10" s="88" customFormat="1" ht="46.5" customHeight="1">
      <c r="A1" s="1122" t="s">
        <v>173</v>
      </c>
      <c r="B1" s="1122"/>
      <c r="C1" s="1122"/>
      <c r="D1" s="1122"/>
      <c r="E1" s="1122"/>
      <c r="F1" s="1122"/>
      <c r="G1" s="1122"/>
      <c r="H1" s="320"/>
      <c r="J1" s="321"/>
    </row>
    <row r="2" spans="1:10" ht="21" customHeight="1">
      <c r="A2" s="562" t="s">
        <v>231</v>
      </c>
      <c r="B2" s="563"/>
      <c r="C2" s="564"/>
      <c r="D2" s="565"/>
      <c r="E2" s="566"/>
      <c r="F2" s="567"/>
      <c r="G2" s="1126" t="s">
        <v>218</v>
      </c>
      <c r="H2" s="1126"/>
      <c r="I2" s="87"/>
      <c r="J2" s="87"/>
    </row>
    <row r="3" spans="1:10" ht="30" thickBot="1">
      <c r="A3" s="568" t="s">
        <v>67</v>
      </c>
      <c r="B3" s="568" t="s">
        <v>97</v>
      </c>
      <c r="C3" s="569" t="s">
        <v>66</v>
      </c>
      <c r="D3" s="568" t="s">
        <v>64</v>
      </c>
      <c r="E3" s="568" t="s">
        <v>65</v>
      </c>
      <c r="F3" s="568" t="s">
        <v>98</v>
      </c>
      <c r="G3" s="572" t="s">
        <v>220</v>
      </c>
      <c r="H3" s="572" t="s">
        <v>221</v>
      </c>
    </row>
    <row r="4" spans="1:10" ht="18" customHeight="1" thickTop="1">
      <c r="A4" s="212"/>
      <c r="B4" s="207" t="s">
        <v>245</v>
      </c>
      <c r="C4" s="900" t="s">
        <v>248</v>
      </c>
      <c r="D4" s="901" t="s">
        <v>249</v>
      </c>
      <c r="E4" s="631" t="s">
        <v>227</v>
      </c>
      <c r="F4" s="632">
        <v>1131</v>
      </c>
      <c r="G4" s="632"/>
      <c r="H4" s="675" t="s">
        <v>250</v>
      </c>
    </row>
    <row r="5" spans="1:10" ht="18" customHeight="1">
      <c r="A5" s="212"/>
      <c r="B5" s="207" t="s">
        <v>245</v>
      </c>
      <c r="C5" s="900" t="s">
        <v>252</v>
      </c>
      <c r="D5" s="886" t="s">
        <v>251</v>
      </c>
      <c r="E5" s="209" t="s">
        <v>227</v>
      </c>
      <c r="F5" s="210">
        <v>264</v>
      </c>
      <c r="G5" s="208"/>
      <c r="H5" s="675" t="s">
        <v>253</v>
      </c>
    </row>
    <row r="6" spans="1:10" ht="18" customHeight="1">
      <c r="A6" s="1092">
        <v>3</v>
      </c>
      <c r="B6" s="207" t="s">
        <v>355</v>
      </c>
      <c r="C6" s="902" t="s">
        <v>256</v>
      </c>
      <c r="D6" s="903" t="s">
        <v>257</v>
      </c>
      <c r="E6" s="209" t="s">
        <v>227</v>
      </c>
      <c r="F6" s="210">
        <v>1.46</v>
      </c>
      <c r="G6" s="1112" t="s">
        <v>226</v>
      </c>
      <c r="H6" s="1118"/>
    </row>
    <row r="7" spans="1:10" ht="18" customHeight="1">
      <c r="A7" s="1093"/>
      <c r="B7" s="207" t="s">
        <v>254</v>
      </c>
      <c r="C7" s="904"/>
      <c r="D7" s="905"/>
      <c r="E7" s="209" t="s">
        <v>227</v>
      </c>
      <c r="F7" s="210">
        <v>3612.23</v>
      </c>
      <c r="G7" s="1113"/>
      <c r="H7" s="1110"/>
    </row>
    <row r="8" spans="1:10" ht="18" customHeight="1">
      <c r="A8" s="1093"/>
      <c r="B8" s="207" t="s">
        <v>433</v>
      </c>
      <c r="C8" s="904"/>
      <c r="D8" s="905"/>
      <c r="E8" s="209" t="s">
        <v>227</v>
      </c>
      <c r="F8" s="210">
        <v>4334</v>
      </c>
      <c r="G8" s="1113"/>
      <c r="H8" s="1110"/>
    </row>
    <row r="9" spans="1:10" ht="18" customHeight="1">
      <c r="A9" s="1094"/>
      <c r="B9" s="207" t="s">
        <v>302</v>
      </c>
      <c r="C9" s="900"/>
      <c r="D9" s="901"/>
      <c r="E9" s="209" t="s">
        <v>227</v>
      </c>
      <c r="F9" s="210">
        <v>16593.07</v>
      </c>
      <c r="G9" s="1114"/>
      <c r="H9" s="1111"/>
    </row>
    <row r="10" spans="1:10" ht="18" customHeight="1">
      <c r="A10" s="1092">
        <v>4</v>
      </c>
      <c r="B10" s="207" t="s">
        <v>347</v>
      </c>
      <c r="C10" s="1086" t="s">
        <v>263</v>
      </c>
      <c r="D10" s="1089" t="s">
        <v>264</v>
      </c>
      <c r="E10" s="209" t="s">
        <v>227</v>
      </c>
      <c r="F10" s="210">
        <v>108.62</v>
      </c>
      <c r="G10" s="1118"/>
      <c r="H10" s="1112" t="s">
        <v>265</v>
      </c>
    </row>
    <row r="11" spans="1:10" ht="18" customHeight="1">
      <c r="A11" s="1093"/>
      <c r="B11" s="207" t="s">
        <v>436</v>
      </c>
      <c r="C11" s="1087"/>
      <c r="D11" s="1090"/>
      <c r="E11" s="209" t="s">
        <v>227</v>
      </c>
      <c r="F11" s="210">
        <v>2947.79</v>
      </c>
      <c r="G11" s="1110"/>
      <c r="H11" s="1113"/>
    </row>
    <row r="12" spans="1:10" ht="18" customHeight="1">
      <c r="A12" s="1094"/>
      <c r="B12" s="89" t="s">
        <v>258</v>
      </c>
      <c r="C12" s="1088"/>
      <c r="D12" s="1091"/>
      <c r="E12" s="85" t="s">
        <v>227</v>
      </c>
      <c r="F12" s="94">
        <v>11440.95</v>
      </c>
      <c r="G12" s="1111"/>
      <c r="H12" s="1114"/>
    </row>
    <row r="13" spans="1:10" ht="18" customHeight="1">
      <c r="A13" s="1092">
        <v>5</v>
      </c>
      <c r="B13" s="89" t="s">
        <v>436</v>
      </c>
      <c r="C13" s="1086" t="s">
        <v>266</v>
      </c>
      <c r="D13" s="1089" t="s">
        <v>267</v>
      </c>
      <c r="E13" s="125" t="s">
        <v>227</v>
      </c>
      <c r="F13" s="94">
        <v>50.73</v>
      </c>
      <c r="G13" s="1073"/>
      <c r="H13" s="1083" t="s">
        <v>268</v>
      </c>
    </row>
    <row r="14" spans="1:10" ht="18" customHeight="1">
      <c r="A14" s="1094"/>
      <c r="B14" s="89" t="s">
        <v>258</v>
      </c>
      <c r="C14" s="1088"/>
      <c r="D14" s="1091"/>
      <c r="E14" s="85" t="s">
        <v>227</v>
      </c>
      <c r="F14" s="94">
        <v>19.37</v>
      </c>
      <c r="G14" s="1075"/>
      <c r="H14" s="1085"/>
    </row>
    <row r="15" spans="1:10" ht="18" customHeight="1">
      <c r="A15" s="1092">
        <v>7</v>
      </c>
      <c r="B15" s="89" t="s">
        <v>276</v>
      </c>
      <c r="C15" s="1086" t="s">
        <v>277</v>
      </c>
      <c r="D15" s="1089" t="s">
        <v>278</v>
      </c>
      <c r="E15" s="85" t="s">
        <v>227</v>
      </c>
      <c r="F15" s="94">
        <v>1601.54</v>
      </c>
      <c r="G15" s="1073"/>
      <c r="H15" s="1083" t="s">
        <v>361</v>
      </c>
    </row>
    <row r="16" spans="1:10" ht="18" customHeight="1">
      <c r="A16" s="1093"/>
      <c r="B16" s="89" t="s">
        <v>356</v>
      </c>
      <c r="C16" s="1087"/>
      <c r="D16" s="1090"/>
      <c r="E16" s="125" t="s">
        <v>227</v>
      </c>
      <c r="F16" s="94">
        <v>1855.07</v>
      </c>
      <c r="G16" s="1074"/>
      <c r="H16" s="1084"/>
    </row>
    <row r="17" spans="1:8" ht="18" customHeight="1">
      <c r="A17" s="1093"/>
      <c r="B17" s="89" t="s">
        <v>225</v>
      </c>
      <c r="C17" s="1087"/>
      <c r="D17" s="1090"/>
      <c r="E17" s="125" t="s">
        <v>227</v>
      </c>
      <c r="F17" s="94">
        <v>98.74</v>
      </c>
      <c r="G17" s="1074"/>
      <c r="H17" s="1084"/>
    </row>
    <row r="18" spans="1:8" ht="18" customHeight="1">
      <c r="A18" s="1093"/>
      <c r="B18" s="89" t="s">
        <v>370</v>
      </c>
      <c r="C18" s="1087"/>
      <c r="D18" s="1090"/>
      <c r="E18" s="125" t="s">
        <v>227</v>
      </c>
      <c r="F18" s="94">
        <v>1911.85</v>
      </c>
      <c r="G18" s="1074"/>
      <c r="H18" s="1084"/>
    </row>
    <row r="19" spans="1:8" ht="18" customHeight="1">
      <c r="A19" s="1093"/>
      <c r="B19" s="89" t="s">
        <v>409</v>
      </c>
      <c r="C19" s="1087"/>
      <c r="D19" s="1090"/>
      <c r="E19" s="125" t="s">
        <v>227</v>
      </c>
      <c r="F19" s="94">
        <v>4995</v>
      </c>
      <c r="G19" s="1074"/>
      <c r="H19" s="1084"/>
    </row>
    <row r="20" spans="1:8" ht="18" customHeight="1">
      <c r="A20" s="1093"/>
      <c r="B20" s="89" t="s">
        <v>309</v>
      </c>
      <c r="C20" s="1087"/>
      <c r="D20" s="1090"/>
      <c r="E20" s="125" t="s">
        <v>227</v>
      </c>
      <c r="F20" s="94">
        <v>4252</v>
      </c>
      <c r="G20" s="1074"/>
      <c r="H20" s="1084"/>
    </row>
    <row r="21" spans="1:8" ht="18" customHeight="1">
      <c r="A21" s="1093"/>
      <c r="B21" s="89" t="s">
        <v>404</v>
      </c>
      <c r="C21" s="1087"/>
      <c r="D21" s="1090"/>
      <c r="E21" s="125" t="s">
        <v>227</v>
      </c>
      <c r="F21" s="94">
        <v>1527</v>
      </c>
      <c r="G21" s="1074"/>
      <c r="H21" s="1084"/>
    </row>
    <row r="22" spans="1:8" ht="18" customHeight="1">
      <c r="A22" s="1094"/>
      <c r="B22" s="89" t="s">
        <v>295</v>
      </c>
      <c r="C22" s="1088"/>
      <c r="D22" s="1091"/>
      <c r="E22" s="125" t="s">
        <v>227</v>
      </c>
      <c r="F22" s="94">
        <v>6520</v>
      </c>
      <c r="G22" s="1075"/>
      <c r="H22" s="1085"/>
    </row>
    <row r="23" spans="1:8" ht="18" customHeight="1">
      <c r="A23" s="212">
        <v>8</v>
      </c>
      <c r="B23" s="89" t="s">
        <v>279</v>
      </c>
      <c r="C23" s="84" t="s">
        <v>291</v>
      </c>
      <c r="D23" s="85" t="s">
        <v>281</v>
      </c>
      <c r="E23" s="85" t="s">
        <v>236</v>
      </c>
      <c r="F23" s="94">
        <v>146.63</v>
      </c>
      <c r="G23" s="691"/>
      <c r="H23" s="94"/>
    </row>
    <row r="24" spans="1:8" ht="18" customHeight="1">
      <c r="A24" s="212">
        <v>9</v>
      </c>
      <c r="B24" s="89" t="s">
        <v>279</v>
      </c>
      <c r="C24" s="84" t="s">
        <v>292</v>
      </c>
      <c r="D24" s="85" t="s">
        <v>280</v>
      </c>
      <c r="E24" s="85" t="s">
        <v>236</v>
      </c>
      <c r="F24" s="94">
        <v>176.44</v>
      </c>
      <c r="G24" s="691"/>
      <c r="H24" s="94"/>
    </row>
    <row r="25" spans="1:8" ht="18" customHeight="1">
      <c r="A25" s="212">
        <v>10</v>
      </c>
      <c r="B25" s="89" t="s">
        <v>279</v>
      </c>
      <c r="C25" s="84" t="s">
        <v>293</v>
      </c>
      <c r="D25" s="85" t="s">
        <v>294</v>
      </c>
      <c r="E25" s="85" t="s">
        <v>227</v>
      </c>
      <c r="F25" s="94">
        <v>386.67</v>
      </c>
      <c r="G25" s="691"/>
      <c r="H25" s="94"/>
    </row>
    <row r="26" spans="1:8" ht="34.9" customHeight="1">
      <c r="A26" s="212">
        <v>11</v>
      </c>
      <c r="B26" s="89" t="s">
        <v>296</v>
      </c>
      <c r="C26" s="84" t="s">
        <v>297</v>
      </c>
      <c r="D26" s="85" t="s">
        <v>475</v>
      </c>
      <c r="E26" s="85" t="s">
        <v>236</v>
      </c>
      <c r="F26" s="94">
        <v>552.38</v>
      </c>
      <c r="G26" s="906" t="s">
        <v>226</v>
      </c>
      <c r="H26" s="94"/>
    </row>
    <row r="27" spans="1:8" ht="18" customHeight="1">
      <c r="A27" s="212">
        <v>12</v>
      </c>
      <c r="B27" s="89" t="s">
        <v>296</v>
      </c>
      <c r="C27" s="84" t="s">
        <v>298</v>
      </c>
      <c r="D27" s="85" t="s">
        <v>476</v>
      </c>
      <c r="E27" s="85" t="s">
        <v>236</v>
      </c>
      <c r="F27" s="94">
        <v>991.67</v>
      </c>
      <c r="G27" s="691"/>
      <c r="H27" s="691" t="s">
        <v>299</v>
      </c>
    </row>
    <row r="28" spans="1:8" ht="18" customHeight="1">
      <c r="A28" s="212">
        <v>13</v>
      </c>
      <c r="B28" s="89" t="s">
        <v>296</v>
      </c>
      <c r="C28" s="84" t="s">
        <v>300</v>
      </c>
      <c r="D28" s="85" t="s">
        <v>301</v>
      </c>
      <c r="E28" s="85" t="s">
        <v>236</v>
      </c>
      <c r="F28" s="94">
        <v>1916.06</v>
      </c>
      <c r="G28" s="94"/>
      <c r="H28" s="749" t="s">
        <v>275</v>
      </c>
    </row>
    <row r="29" spans="1:8" ht="18" customHeight="1">
      <c r="A29" s="212">
        <v>14</v>
      </c>
      <c r="B29" s="89" t="s">
        <v>302</v>
      </c>
      <c r="C29" s="84" t="s">
        <v>306</v>
      </c>
      <c r="D29" s="85" t="s">
        <v>307</v>
      </c>
      <c r="E29" s="85" t="s">
        <v>227</v>
      </c>
      <c r="F29" s="94">
        <v>178.65</v>
      </c>
      <c r="G29" s="94"/>
      <c r="H29" s="691" t="s">
        <v>308</v>
      </c>
    </row>
    <row r="30" spans="1:8" ht="18" customHeight="1">
      <c r="A30" s="1092">
        <v>15</v>
      </c>
      <c r="B30" s="89" t="s">
        <v>330</v>
      </c>
      <c r="C30" s="1086" t="s">
        <v>320</v>
      </c>
      <c r="D30" s="1089" t="s">
        <v>477</v>
      </c>
      <c r="E30" s="125" t="s">
        <v>227</v>
      </c>
      <c r="F30" s="94">
        <v>1260.77</v>
      </c>
      <c r="G30" s="1073"/>
      <c r="H30" s="1083" t="s">
        <v>321</v>
      </c>
    </row>
    <row r="31" spans="1:8" ht="18" customHeight="1">
      <c r="A31" s="1093"/>
      <c r="B31" s="89" t="s">
        <v>362</v>
      </c>
      <c r="C31" s="1087"/>
      <c r="D31" s="1090"/>
      <c r="E31" s="125" t="s">
        <v>227</v>
      </c>
      <c r="F31" s="94">
        <v>623.48</v>
      </c>
      <c r="G31" s="1074"/>
      <c r="H31" s="1084"/>
    </row>
    <row r="32" spans="1:8" ht="18" customHeight="1">
      <c r="A32" s="1093"/>
      <c r="B32" s="89" t="s">
        <v>409</v>
      </c>
      <c r="C32" s="1087"/>
      <c r="D32" s="1090"/>
      <c r="E32" s="125" t="s">
        <v>227</v>
      </c>
      <c r="F32" s="94">
        <v>3.4</v>
      </c>
      <c r="G32" s="1074"/>
      <c r="H32" s="1084"/>
    </row>
    <row r="33" spans="1:8" ht="18" customHeight="1">
      <c r="A33" s="1093"/>
      <c r="B33" s="89" t="s">
        <v>422</v>
      </c>
      <c r="C33" s="1087"/>
      <c r="D33" s="1090"/>
      <c r="E33" s="125" t="s">
        <v>227</v>
      </c>
      <c r="F33" s="94">
        <v>187</v>
      </c>
      <c r="G33" s="1074"/>
      <c r="H33" s="1084"/>
    </row>
    <row r="34" spans="1:8" ht="18" customHeight="1">
      <c r="A34" s="1093"/>
      <c r="B34" s="89" t="s">
        <v>432</v>
      </c>
      <c r="C34" s="1087"/>
      <c r="D34" s="1090"/>
      <c r="E34" s="125" t="s">
        <v>227</v>
      </c>
      <c r="F34" s="94">
        <v>588.6</v>
      </c>
      <c r="G34" s="1074"/>
      <c r="H34" s="1084"/>
    </row>
    <row r="35" spans="1:8" ht="18" customHeight="1">
      <c r="A35" s="1093"/>
      <c r="B35" s="89" t="s">
        <v>393</v>
      </c>
      <c r="C35" s="1087"/>
      <c r="D35" s="1090"/>
      <c r="E35" s="125" t="s">
        <v>227</v>
      </c>
      <c r="F35" s="94">
        <v>802.39</v>
      </c>
      <c r="G35" s="1074"/>
      <c r="H35" s="1084"/>
    </row>
    <row r="36" spans="1:8" ht="18" customHeight="1">
      <c r="A36" s="1093"/>
      <c r="B36" s="89" t="s">
        <v>423</v>
      </c>
      <c r="C36" s="1087"/>
      <c r="D36" s="1090"/>
      <c r="E36" s="125" t="s">
        <v>227</v>
      </c>
      <c r="F36" s="94">
        <v>393.1</v>
      </c>
      <c r="G36" s="1074"/>
      <c r="H36" s="1084"/>
    </row>
    <row r="37" spans="1:8" ht="18" customHeight="1">
      <c r="A37" s="1094"/>
      <c r="B37" s="89" t="s">
        <v>311</v>
      </c>
      <c r="C37" s="1088"/>
      <c r="D37" s="1091"/>
      <c r="E37" s="85" t="s">
        <v>227</v>
      </c>
      <c r="F37" s="94">
        <v>172.56</v>
      </c>
      <c r="G37" s="1075"/>
      <c r="H37" s="1085"/>
    </row>
    <row r="38" spans="1:8" ht="18" customHeight="1">
      <c r="A38" s="212">
        <v>16</v>
      </c>
      <c r="B38" s="89" t="s">
        <v>311</v>
      </c>
      <c r="C38" s="89" t="s">
        <v>322</v>
      </c>
      <c r="D38" s="89" t="s">
        <v>323</v>
      </c>
      <c r="E38" s="89" t="s">
        <v>227</v>
      </c>
      <c r="F38" s="95">
        <v>353.33</v>
      </c>
      <c r="G38" s="95"/>
      <c r="H38" s="89" t="s">
        <v>324</v>
      </c>
    </row>
    <row r="39" spans="1:8" ht="18" customHeight="1">
      <c r="A39" s="212">
        <v>17</v>
      </c>
      <c r="B39" s="89" t="s">
        <v>311</v>
      </c>
      <c r="C39" s="84" t="s">
        <v>325</v>
      </c>
      <c r="D39" s="85" t="s">
        <v>326</v>
      </c>
      <c r="E39" s="85" t="s">
        <v>227</v>
      </c>
      <c r="F39" s="94">
        <v>15.68</v>
      </c>
      <c r="G39" s="94"/>
      <c r="H39" s="691" t="s">
        <v>327</v>
      </c>
    </row>
    <row r="40" spans="1:8" ht="18" customHeight="1">
      <c r="A40" s="212">
        <v>18</v>
      </c>
      <c r="B40" s="89" t="s">
        <v>311</v>
      </c>
      <c r="C40" s="84" t="s">
        <v>328</v>
      </c>
      <c r="D40" s="85" t="s">
        <v>312</v>
      </c>
      <c r="E40" s="85" t="s">
        <v>227</v>
      </c>
      <c r="F40" s="94">
        <v>89.17</v>
      </c>
      <c r="G40" s="94"/>
      <c r="H40" s="691" t="s">
        <v>329</v>
      </c>
    </row>
    <row r="41" spans="1:8" ht="35.450000000000003" customHeight="1">
      <c r="A41" s="212">
        <v>19</v>
      </c>
      <c r="B41" s="89" t="s">
        <v>342</v>
      </c>
      <c r="C41" s="84" t="s">
        <v>344</v>
      </c>
      <c r="D41" s="85" t="s">
        <v>345</v>
      </c>
      <c r="E41" s="85" t="s">
        <v>227</v>
      </c>
      <c r="F41" s="94">
        <v>4.5199999999999996</v>
      </c>
      <c r="G41" s="94"/>
      <c r="H41" s="691" t="s">
        <v>346</v>
      </c>
    </row>
    <row r="42" spans="1:8" ht="18" customHeight="1">
      <c r="A42" s="1092">
        <v>20</v>
      </c>
      <c r="B42" s="89" t="s">
        <v>370</v>
      </c>
      <c r="C42" s="1086" t="s">
        <v>352</v>
      </c>
      <c r="D42" s="1089" t="s">
        <v>353</v>
      </c>
      <c r="E42" s="125" t="s">
        <v>227</v>
      </c>
      <c r="F42" s="94">
        <v>709.29</v>
      </c>
      <c r="G42" s="1073"/>
      <c r="H42" s="1083" t="s">
        <v>274</v>
      </c>
    </row>
    <row r="43" spans="1:8" ht="18" customHeight="1">
      <c r="A43" s="1093"/>
      <c r="B43" s="89" t="s">
        <v>422</v>
      </c>
      <c r="C43" s="1087"/>
      <c r="D43" s="1090"/>
      <c r="E43" s="125" t="s">
        <v>227</v>
      </c>
      <c r="F43" s="94">
        <v>779</v>
      </c>
      <c r="G43" s="1074"/>
      <c r="H43" s="1084"/>
    </row>
    <row r="44" spans="1:8" ht="18" customHeight="1">
      <c r="A44" s="1093"/>
      <c r="B44" s="89" t="s">
        <v>436</v>
      </c>
      <c r="C44" s="1087"/>
      <c r="D44" s="1090"/>
      <c r="E44" s="125" t="s">
        <v>227</v>
      </c>
      <c r="F44" s="94">
        <v>1361.88</v>
      </c>
      <c r="G44" s="1074"/>
      <c r="H44" s="1084"/>
    </row>
    <row r="45" spans="1:8" ht="18" customHeight="1">
      <c r="A45" s="1093"/>
      <c r="B45" s="89" t="s">
        <v>432</v>
      </c>
      <c r="C45" s="1087"/>
      <c r="D45" s="1090"/>
      <c r="E45" s="125" t="s">
        <v>227</v>
      </c>
      <c r="F45" s="94">
        <v>568.36</v>
      </c>
      <c r="G45" s="1074"/>
      <c r="H45" s="1084"/>
    </row>
    <row r="46" spans="1:8" ht="18" customHeight="1">
      <c r="A46" s="1094"/>
      <c r="B46" s="89" t="s">
        <v>347</v>
      </c>
      <c r="C46" s="1088"/>
      <c r="D46" s="1091"/>
      <c r="E46" s="85" t="s">
        <v>227</v>
      </c>
      <c r="F46" s="94">
        <v>404.36</v>
      </c>
      <c r="G46" s="1075"/>
      <c r="H46" s="1085"/>
    </row>
    <row r="47" spans="1:8" ht="18" customHeight="1">
      <c r="A47" s="212">
        <v>21</v>
      </c>
      <c r="B47" s="89" t="s">
        <v>347</v>
      </c>
      <c r="C47" s="84" t="s">
        <v>354</v>
      </c>
      <c r="D47" s="85" t="s">
        <v>348</v>
      </c>
      <c r="E47" s="85" t="s">
        <v>227</v>
      </c>
      <c r="F47" s="94">
        <v>487.93</v>
      </c>
      <c r="G47" s="691" t="s">
        <v>226</v>
      </c>
      <c r="H47" s="94"/>
    </row>
    <row r="48" spans="1:8" ht="18" customHeight="1">
      <c r="A48" s="212">
        <v>22</v>
      </c>
      <c r="B48" s="89" t="s">
        <v>362</v>
      </c>
      <c r="C48" s="84" t="s">
        <v>364</v>
      </c>
      <c r="D48" s="85" t="s">
        <v>365</v>
      </c>
      <c r="E48" s="85" t="s">
        <v>227</v>
      </c>
      <c r="F48" s="94">
        <v>159.38</v>
      </c>
      <c r="G48" s="94"/>
      <c r="H48" s="691" t="s">
        <v>366</v>
      </c>
    </row>
    <row r="49" spans="1:8" ht="18" customHeight="1">
      <c r="A49" s="212">
        <v>23</v>
      </c>
      <c r="B49" s="89" t="s">
        <v>362</v>
      </c>
      <c r="C49" s="84" t="s">
        <v>367</v>
      </c>
      <c r="D49" s="85" t="s">
        <v>368</v>
      </c>
      <c r="E49" s="85" t="s">
        <v>227</v>
      </c>
      <c r="F49" s="94">
        <v>1205.1199999999999</v>
      </c>
      <c r="G49" s="94"/>
      <c r="H49" s="691" t="s">
        <v>250</v>
      </c>
    </row>
    <row r="50" spans="1:8" ht="18" customHeight="1">
      <c r="A50" s="1092">
        <v>24</v>
      </c>
      <c r="B50" s="89" t="s">
        <v>436</v>
      </c>
      <c r="C50" s="1086" t="s">
        <v>373</v>
      </c>
      <c r="D50" s="1089" t="s">
        <v>478</v>
      </c>
      <c r="E50" s="125" t="s">
        <v>227</v>
      </c>
      <c r="F50" s="94">
        <v>3.21</v>
      </c>
      <c r="G50" s="1073"/>
      <c r="H50" s="1073"/>
    </row>
    <row r="51" spans="1:8" ht="18" customHeight="1">
      <c r="A51" s="1094"/>
      <c r="B51" s="89" t="s">
        <v>370</v>
      </c>
      <c r="C51" s="1088"/>
      <c r="D51" s="1091"/>
      <c r="E51" s="85" t="s">
        <v>227</v>
      </c>
      <c r="F51" s="94">
        <v>2368.85</v>
      </c>
      <c r="G51" s="1075"/>
      <c r="H51" s="1075"/>
    </row>
    <row r="52" spans="1:8" ht="18" customHeight="1">
      <c r="A52" s="212">
        <v>25</v>
      </c>
      <c r="B52" s="89" t="s">
        <v>375</v>
      </c>
      <c r="C52" s="1086" t="s">
        <v>384</v>
      </c>
      <c r="D52" s="1089" t="s">
        <v>385</v>
      </c>
      <c r="E52" s="85" t="s">
        <v>227</v>
      </c>
      <c r="F52" s="94">
        <v>4750.4399999999996</v>
      </c>
      <c r="G52" s="1073"/>
      <c r="H52" s="1083" t="s">
        <v>273</v>
      </c>
    </row>
    <row r="53" spans="1:8" ht="18" customHeight="1">
      <c r="A53" s="212">
        <v>26</v>
      </c>
      <c r="B53" s="89" t="s">
        <v>375</v>
      </c>
      <c r="C53" s="1088"/>
      <c r="D53" s="1091"/>
      <c r="E53" s="85" t="s">
        <v>236</v>
      </c>
      <c r="F53" s="94">
        <v>121.44</v>
      </c>
      <c r="G53" s="1075"/>
      <c r="H53" s="1085"/>
    </row>
    <row r="54" spans="1:8" ht="18" customHeight="1">
      <c r="A54" s="212">
        <v>27</v>
      </c>
      <c r="B54" s="89" t="s">
        <v>375</v>
      </c>
      <c r="C54" s="84" t="s">
        <v>388</v>
      </c>
      <c r="D54" s="85" t="s">
        <v>386</v>
      </c>
      <c r="E54" s="85" t="s">
        <v>227</v>
      </c>
      <c r="F54" s="94">
        <v>1057.98</v>
      </c>
      <c r="G54" s="94"/>
      <c r="H54" s="94"/>
    </row>
    <row r="55" spans="1:8" ht="18" customHeight="1">
      <c r="A55" s="1092">
        <v>28</v>
      </c>
      <c r="B55" s="89" t="s">
        <v>436</v>
      </c>
      <c r="C55" s="1086" t="s">
        <v>387</v>
      </c>
      <c r="D55" s="1089" t="s">
        <v>389</v>
      </c>
      <c r="E55" s="125" t="s">
        <v>227</v>
      </c>
      <c r="F55" s="94">
        <v>5.7</v>
      </c>
      <c r="G55" s="1073"/>
      <c r="H55" s="1073"/>
    </row>
    <row r="56" spans="1:8" ht="18" customHeight="1">
      <c r="A56" s="1094"/>
      <c r="B56" s="89" t="s">
        <v>375</v>
      </c>
      <c r="C56" s="1088"/>
      <c r="D56" s="1091"/>
      <c r="E56" s="85" t="s">
        <v>227</v>
      </c>
      <c r="F56" s="94">
        <v>690.43</v>
      </c>
      <c r="G56" s="1075"/>
      <c r="H56" s="1075"/>
    </row>
    <row r="57" spans="1:8" ht="18" customHeight="1">
      <c r="A57" s="212">
        <v>29</v>
      </c>
      <c r="B57" s="89" t="s">
        <v>393</v>
      </c>
      <c r="C57" s="84" t="s">
        <v>399</v>
      </c>
      <c r="D57" s="85" t="s">
        <v>400</v>
      </c>
      <c r="E57" s="85" t="s">
        <v>227</v>
      </c>
      <c r="F57" s="94">
        <v>365.9</v>
      </c>
      <c r="G57" s="691" t="s">
        <v>226</v>
      </c>
      <c r="H57" s="94"/>
    </row>
    <row r="58" spans="1:8" ht="18" customHeight="1">
      <c r="A58" s="212">
        <v>30</v>
      </c>
      <c r="B58" s="89" t="s">
        <v>393</v>
      </c>
      <c r="C58" s="84" t="s">
        <v>401</v>
      </c>
      <c r="D58" s="85" t="s">
        <v>402</v>
      </c>
      <c r="E58" s="85" t="s">
        <v>227</v>
      </c>
      <c r="F58" s="94">
        <v>123.54</v>
      </c>
      <c r="G58" s="94"/>
      <c r="H58" s="691" t="s">
        <v>403</v>
      </c>
    </row>
    <row r="59" spans="1:8" ht="18" customHeight="1">
      <c r="A59" s="212">
        <v>31</v>
      </c>
      <c r="B59" s="89" t="s">
        <v>410</v>
      </c>
      <c r="C59" s="84" t="s">
        <v>418</v>
      </c>
      <c r="D59" s="85" t="s">
        <v>419</v>
      </c>
      <c r="E59" s="85" t="s">
        <v>227</v>
      </c>
      <c r="F59" s="94">
        <v>61.06</v>
      </c>
      <c r="G59" s="691" t="s">
        <v>226</v>
      </c>
      <c r="H59" s="94"/>
    </row>
    <row r="60" spans="1:8" ht="18" customHeight="1">
      <c r="A60" s="212">
        <v>32</v>
      </c>
      <c r="B60" s="89" t="s">
        <v>410</v>
      </c>
      <c r="C60" s="84" t="s">
        <v>420</v>
      </c>
      <c r="D60" s="85" t="s">
        <v>421</v>
      </c>
      <c r="E60" s="85" t="s">
        <v>227</v>
      </c>
      <c r="F60" s="94">
        <v>763.62</v>
      </c>
      <c r="G60" s="94"/>
      <c r="H60" s="691" t="s">
        <v>414</v>
      </c>
    </row>
    <row r="61" spans="1:8" ht="18" customHeight="1">
      <c r="A61" s="212">
        <v>33</v>
      </c>
      <c r="B61" s="89" t="s">
        <v>423</v>
      </c>
      <c r="C61" s="84" t="s">
        <v>426</v>
      </c>
      <c r="D61" s="85" t="s">
        <v>427</v>
      </c>
      <c r="E61" s="85" t="s">
        <v>227</v>
      </c>
      <c r="F61" s="94">
        <v>957.9</v>
      </c>
      <c r="G61" s="94"/>
      <c r="H61" s="691" t="s">
        <v>428</v>
      </c>
    </row>
    <row r="62" spans="1:8" ht="18" customHeight="1">
      <c r="A62" s="212">
        <v>34</v>
      </c>
      <c r="B62" s="89" t="s">
        <v>423</v>
      </c>
      <c r="C62" s="84" t="s">
        <v>429</v>
      </c>
      <c r="D62" s="85" t="s">
        <v>430</v>
      </c>
      <c r="E62" s="85" t="s">
        <v>227</v>
      </c>
      <c r="F62" s="94">
        <v>337.33</v>
      </c>
      <c r="G62" s="94"/>
      <c r="H62" s="691" t="s">
        <v>431</v>
      </c>
    </row>
    <row r="63" spans="1:8" ht="18" customHeight="1">
      <c r="A63" s="212">
        <v>35</v>
      </c>
      <c r="B63" s="89" t="s">
        <v>433</v>
      </c>
      <c r="C63" s="84" t="s">
        <v>434</v>
      </c>
      <c r="D63" s="85" t="s">
        <v>435</v>
      </c>
      <c r="E63" s="85" t="s">
        <v>227</v>
      </c>
      <c r="F63" s="94">
        <v>332.52</v>
      </c>
      <c r="G63" s="691" t="s">
        <v>226</v>
      </c>
      <c r="H63" s="94"/>
    </row>
    <row r="64" spans="1:8" ht="18" customHeight="1">
      <c r="A64" s="212">
        <v>36</v>
      </c>
      <c r="B64" s="89" t="s">
        <v>436</v>
      </c>
      <c r="C64" s="84" t="s">
        <v>440</v>
      </c>
      <c r="D64" s="85" t="s">
        <v>437</v>
      </c>
      <c r="E64" s="85" t="s">
        <v>227</v>
      </c>
      <c r="F64" s="94">
        <v>429.56</v>
      </c>
      <c r="G64" s="94"/>
      <c r="H64" s="94"/>
    </row>
    <row r="65" spans="1:9" ht="18" customHeight="1">
      <c r="A65" s="212">
        <v>37</v>
      </c>
      <c r="B65" s="89" t="s">
        <v>436</v>
      </c>
      <c r="C65" s="84" t="s">
        <v>441</v>
      </c>
      <c r="D65" s="85" t="s">
        <v>442</v>
      </c>
      <c r="E65" s="85" t="s">
        <v>227</v>
      </c>
      <c r="F65" s="94">
        <v>764.99</v>
      </c>
      <c r="G65" s="94"/>
      <c r="H65" s="94"/>
    </row>
    <row r="66" spans="1:9" ht="34.9" customHeight="1" thickBot="1">
      <c r="A66" s="212">
        <v>38</v>
      </c>
      <c r="B66" s="89" t="s">
        <v>233</v>
      </c>
      <c r="C66" s="84" t="s">
        <v>473</v>
      </c>
      <c r="D66" s="85" t="s">
        <v>474</v>
      </c>
      <c r="E66" s="85" t="s">
        <v>236</v>
      </c>
      <c r="F66" s="94">
        <v>2214.1</v>
      </c>
      <c r="G66" s="94"/>
      <c r="H66" s="691" t="s">
        <v>275</v>
      </c>
    </row>
    <row r="67" spans="1:9" ht="16.5" customHeight="1" thickBot="1">
      <c r="A67" s="1123" t="s">
        <v>68</v>
      </c>
      <c r="B67" s="1124"/>
      <c r="C67" s="1125"/>
      <c r="D67" s="434" t="s">
        <v>153</v>
      </c>
      <c r="E67" s="436">
        <v>36</v>
      </c>
      <c r="F67" s="435">
        <f>SUM(F4:F66)</f>
        <v>93130.809999999983</v>
      </c>
      <c r="G67" s="390"/>
      <c r="H67" s="390"/>
    </row>
    <row r="68" spans="1:9" ht="16.5" customHeight="1">
      <c r="A68" s="789"/>
      <c r="B68" s="789"/>
      <c r="C68" s="789"/>
      <c r="D68" s="790"/>
      <c r="E68" s="790"/>
      <c r="F68" s="791"/>
      <c r="G68" s="791"/>
      <c r="H68" s="791"/>
    </row>
    <row r="69" spans="1:9" ht="34.9" customHeight="1">
      <c r="B69" s="1079" t="s">
        <v>472</v>
      </c>
      <c r="C69" s="1079"/>
      <c r="D69" s="1079"/>
      <c r="E69" s="1079"/>
      <c r="F69" s="1079"/>
      <c r="G69" s="1079"/>
      <c r="H69" s="1079"/>
      <c r="I69" s="1079"/>
    </row>
    <row r="70" spans="1:9">
      <c r="A70" s="454" t="s">
        <v>99</v>
      </c>
      <c r="B70" s="325" t="s">
        <v>110</v>
      </c>
      <c r="C70" s="325"/>
      <c r="F70" s="204"/>
      <c r="G70" s="204"/>
    </row>
    <row r="71" spans="1:9" ht="14.25" customHeight="1">
      <c r="A71" s="454" t="s">
        <v>100</v>
      </c>
      <c r="B71" s="325" t="s">
        <v>178</v>
      </c>
      <c r="C71" s="325"/>
    </row>
    <row r="72" spans="1:9" ht="9.9499999999999993" customHeight="1">
      <c r="B72" s="325" t="s">
        <v>223</v>
      </c>
      <c r="C72" s="325"/>
      <c r="D72" s="325"/>
    </row>
    <row r="73" spans="1:9" ht="9.9499999999999993" customHeight="1">
      <c r="B73" s="325" t="s">
        <v>224</v>
      </c>
      <c r="C73" s="325"/>
      <c r="D73" s="325"/>
    </row>
    <row r="74" spans="1:9" ht="9.9499999999999993" customHeight="1">
      <c r="B74" s="325"/>
      <c r="C74" s="620"/>
      <c r="D74" s="620"/>
    </row>
    <row r="75" spans="1:9" ht="9.9499999999999993" customHeight="1"/>
    <row r="76" spans="1:9" ht="9.9499999999999993" customHeight="1"/>
    <row r="77" spans="1:9" ht="9.9499999999999993" customHeight="1"/>
    <row r="78" spans="1:9" ht="9.9499999999999993" customHeight="1"/>
    <row r="79" spans="1:9" ht="9.9499999999999993" customHeight="1"/>
    <row r="80" spans="1:9"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06" ht="9.9499999999999993" customHeight="1"/>
    <row r="107" ht="9.9499999999999993" customHeight="1"/>
    <row r="108" ht="9.9499999999999993" customHeight="1"/>
    <row r="109" ht="9.9499999999999993" customHeight="1"/>
    <row r="110" ht="9.9499999999999993" customHeight="1"/>
    <row r="111" ht="9.9499999999999993" customHeight="1"/>
    <row r="112" ht="9.9499999999999993" customHeight="1"/>
    <row r="113" ht="9.9499999999999993" customHeight="1"/>
    <row r="114" ht="9.9499999999999993" customHeight="1"/>
    <row r="115" ht="9.9499999999999993" customHeight="1"/>
    <row r="116" ht="9.9499999999999993" customHeight="1"/>
    <row r="117" ht="9.9499999999999993" customHeight="1"/>
    <row r="118" ht="9.9499999999999993" customHeight="1"/>
    <row r="119" ht="9.9499999999999993" customHeight="1"/>
    <row r="120" ht="9.9499999999999993" customHeight="1"/>
    <row r="121" ht="9.9499999999999993" customHeight="1"/>
    <row r="122" ht="9.9499999999999993" customHeight="1"/>
    <row r="123" ht="9.9499999999999993" customHeight="1"/>
    <row r="124" ht="9.9499999999999993" customHeight="1"/>
    <row r="125" ht="9.9499999999999993" customHeight="1"/>
    <row r="126" ht="9.9499999999999993" customHeight="1"/>
    <row r="127" ht="9.9499999999999993" customHeight="1"/>
    <row r="128" ht="9.9499999999999993" customHeight="1"/>
    <row r="129" ht="9.9499999999999993" customHeight="1"/>
    <row r="130" ht="9.9499999999999993" customHeight="1"/>
    <row r="131" ht="9.9499999999999993" customHeight="1"/>
    <row r="132" ht="9.9499999999999993" customHeight="1"/>
    <row r="133" ht="9.9499999999999993" customHeight="1"/>
    <row r="134" ht="9.9499999999999993" customHeight="1"/>
    <row r="135" ht="9.9499999999999993" customHeight="1"/>
    <row r="136" ht="9.9499999999999993" customHeight="1"/>
    <row r="137" ht="9.9499999999999993" customHeight="1"/>
    <row r="138" ht="9.9499999999999993" customHeight="1"/>
    <row r="139" ht="9.9499999999999993" customHeight="1"/>
    <row r="140" ht="9.9499999999999993" customHeight="1"/>
    <row r="141" ht="9.9499999999999993" customHeight="1"/>
    <row r="142" ht="9.9499999999999993" customHeight="1"/>
    <row r="143" ht="9.9499999999999993" customHeight="1"/>
    <row r="144" ht="9.9499999999999993" customHeight="1"/>
    <row r="145" ht="9.9499999999999993" customHeight="1"/>
    <row r="146" ht="9.9499999999999993" customHeight="1"/>
    <row r="147" ht="9.9499999999999993" customHeight="1"/>
    <row r="148" ht="9.9499999999999993" customHeight="1"/>
    <row r="149" ht="9.9499999999999993" customHeight="1"/>
    <row r="150" ht="9.9499999999999993" customHeight="1"/>
    <row r="151" ht="9.9499999999999993" customHeight="1"/>
    <row r="152" ht="9.9499999999999993" customHeight="1"/>
    <row r="153" ht="9.9499999999999993" customHeight="1"/>
    <row r="154" ht="9.9499999999999993" customHeight="1"/>
    <row r="155" ht="9.9499999999999993" customHeight="1"/>
    <row r="156" ht="9.9499999999999993" customHeight="1"/>
    <row r="157" ht="9.9499999999999993" customHeight="1"/>
    <row r="158" ht="9.9499999999999993" customHeight="1"/>
    <row r="159" ht="9.9499999999999993" customHeight="1"/>
    <row r="160" ht="9.9499999999999993" customHeight="1"/>
    <row r="161" ht="9.9499999999999993" customHeight="1"/>
    <row r="162" ht="9.9499999999999993" customHeight="1"/>
    <row r="163" ht="9.9499999999999993" customHeight="1"/>
    <row r="164" ht="9.9499999999999993" customHeight="1"/>
    <row r="165" ht="9.9499999999999993" customHeight="1"/>
    <row r="166" ht="9.9499999999999993" customHeight="1"/>
    <row r="167" ht="9.9499999999999993" customHeight="1"/>
    <row r="168" ht="9.9499999999999993" customHeight="1"/>
    <row r="169" ht="9.9499999999999993" customHeight="1"/>
    <row r="170" ht="9.9499999999999993" customHeight="1"/>
    <row r="171" ht="9.9499999999999993" customHeight="1"/>
    <row r="172" ht="9.9499999999999993" customHeight="1"/>
    <row r="173" ht="9.9499999999999993" customHeight="1"/>
    <row r="174" ht="9.9499999999999993" customHeight="1"/>
    <row r="175" ht="9.9499999999999993" customHeight="1"/>
    <row r="176" ht="9.9499999999999993" customHeight="1"/>
    <row r="177" ht="9.9499999999999993" customHeight="1"/>
    <row r="178" ht="9.9499999999999993" customHeight="1"/>
    <row r="179" ht="9.9499999999999993" customHeight="1"/>
    <row r="180" ht="9.9499999999999993" customHeight="1"/>
    <row r="181" ht="9.9499999999999993" customHeight="1"/>
    <row r="182" ht="9.9499999999999993" customHeight="1"/>
    <row r="183" ht="9.9499999999999993" customHeight="1"/>
    <row r="184" ht="9.9499999999999993" customHeight="1"/>
    <row r="185" ht="9.9499999999999993" customHeight="1"/>
    <row r="186" ht="9.9499999999999993" customHeight="1"/>
    <row r="187" ht="9.9499999999999993" customHeight="1"/>
    <row r="188" ht="9.9499999999999993" customHeight="1"/>
    <row r="189" ht="9.9499999999999993" customHeight="1"/>
    <row r="190" ht="9.9499999999999993" customHeight="1"/>
    <row r="191" ht="9.9499999999999993" customHeight="1"/>
    <row r="192" ht="9.9499999999999993" customHeight="1"/>
    <row r="193" ht="9.9499999999999993" customHeight="1"/>
    <row r="194" ht="9.9499999999999993" customHeight="1"/>
    <row r="195" ht="9.9499999999999993" customHeight="1"/>
    <row r="196" ht="9.9499999999999993" customHeight="1"/>
    <row r="197" ht="9.9499999999999993" customHeight="1"/>
    <row r="198" ht="9.9499999999999993" customHeight="1"/>
    <row r="199" ht="9.9499999999999993" customHeight="1"/>
    <row r="200" ht="9.9499999999999993" customHeight="1"/>
    <row r="201" ht="9.9499999999999993" customHeight="1"/>
    <row r="202" ht="9.9499999999999993" customHeight="1"/>
    <row r="203" ht="9.9499999999999993" customHeight="1"/>
    <row r="204" ht="9.9499999999999993" customHeight="1"/>
    <row r="205" ht="9.9499999999999993" customHeight="1"/>
    <row r="206" ht="9.9499999999999993" customHeight="1"/>
    <row r="207" ht="9.9499999999999993" customHeight="1"/>
    <row r="208" ht="9.9499999999999993" customHeight="1"/>
    <row r="209" ht="9.9499999999999993" customHeight="1"/>
    <row r="210" ht="9.9499999999999993" customHeight="1"/>
    <row r="211" ht="9.9499999999999993" customHeight="1"/>
    <row r="212" ht="9.9499999999999993" customHeight="1"/>
    <row r="213" ht="9.9499999999999993" customHeight="1"/>
    <row r="214" ht="9.9499999999999993" customHeight="1"/>
    <row r="215" ht="9.9499999999999993" customHeight="1"/>
    <row r="216" ht="9.9499999999999993" customHeight="1"/>
    <row r="217" ht="9.9499999999999993" customHeight="1"/>
    <row r="218" ht="9.9499999999999993" customHeight="1"/>
    <row r="219" ht="9.9499999999999993" customHeight="1"/>
    <row r="220" ht="9.9499999999999993" customHeight="1"/>
    <row r="221" ht="9.9499999999999993" customHeight="1"/>
    <row r="222" ht="9.9499999999999993" customHeight="1"/>
    <row r="223" ht="9.9499999999999993" customHeight="1"/>
    <row r="224" ht="9.9499999999999993" customHeight="1"/>
    <row r="225" ht="9.9499999999999993" customHeight="1"/>
    <row r="226" ht="9.9499999999999993" customHeight="1"/>
    <row r="227" ht="9.9499999999999993" customHeight="1"/>
    <row r="228" ht="9.9499999999999993" customHeight="1"/>
    <row r="229" ht="9.9499999999999993" customHeight="1"/>
    <row r="230" ht="9.9499999999999993" customHeight="1"/>
    <row r="231" ht="9.9499999999999993" customHeight="1"/>
    <row r="232" ht="9.9499999999999993" customHeight="1"/>
    <row r="233" ht="9.9499999999999993" customHeight="1"/>
    <row r="234" ht="9.9499999999999993" customHeight="1"/>
    <row r="235" ht="9.9499999999999993" customHeight="1"/>
    <row r="236" ht="9.9499999999999993" customHeight="1"/>
    <row r="237" ht="9.9499999999999993" customHeight="1"/>
    <row r="238" ht="9.9499999999999993" customHeight="1"/>
    <row r="239" ht="9.9499999999999993" customHeight="1"/>
    <row r="240" ht="9.9499999999999993" customHeight="1"/>
    <row r="241" ht="9.9499999999999993" customHeight="1"/>
    <row r="242" ht="9.9499999999999993" customHeight="1"/>
    <row r="243" ht="9.9499999999999993" customHeight="1"/>
    <row r="244" ht="9.9499999999999993" customHeight="1"/>
    <row r="245" ht="9.9499999999999993" customHeight="1"/>
    <row r="246" ht="9.9499999999999993" customHeight="1"/>
    <row r="247" ht="9.9499999999999993" customHeight="1"/>
    <row r="248" ht="9.9499999999999993" customHeight="1"/>
    <row r="249" ht="9.9499999999999993" customHeight="1"/>
    <row r="250" ht="9.9499999999999993" customHeight="1"/>
    <row r="251" ht="9.9499999999999993" customHeight="1"/>
    <row r="252" ht="9.9499999999999993" customHeight="1"/>
    <row r="253" ht="9.9499999999999993" customHeight="1"/>
    <row r="254" ht="9.9499999999999993" customHeight="1"/>
    <row r="255" ht="9.9499999999999993" customHeight="1"/>
    <row r="256" ht="9.9499999999999993" customHeight="1"/>
    <row r="257" spans="1:8" ht="9.9499999999999993" customHeight="1"/>
    <row r="258" spans="1:8" ht="9.9499999999999993" customHeight="1"/>
    <row r="259" spans="1:8" ht="9.9499999999999993" customHeight="1"/>
    <row r="260" spans="1:8" ht="9.9499999999999993" customHeight="1"/>
    <row r="261" spans="1:8" s="88" customFormat="1" ht="23.25" customHeight="1">
      <c r="A261" s="211"/>
      <c r="B261" s="86"/>
      <c r="C261" s="86"/>
      <c r="D261" s="86"/>
      <c r="E261" s="86"/>
      <c r="F261" s="86"/>
      <c r="G261" s="86"/>
      <c r="H261" s="86"/>
    </row>
  </sheetData>
  <mergeCells count="46">
    <mergeCell ref="G50:G51"/>
    <mergeCell ref="A55:A56"/>
    <mergeCell ref="C55:C56"/>
    <mergeCell ref="D55:D56"/>
    <mergeCell ref="C42:C46"/>
    <mergeCell ref="D42:D46"/>
    <mergeCell ref="C52:C53"/>
    <mergeCell ref="D52:D53"/>
    <mergeCell ref="A13:A14"/>
    <mergeCell ref="C13:C14"/>
    <mergeCell ref="D13:D14"/>
    <mergeCell ref="A50:A51"/>
    <mergeCell ref="C50:C51"/>
    <mergeCell ref="D50:D51"/>
    <mergeCell ref="A1:G1"/>
    <mergeCell ref="A67:C67"/>
    <mergeCell ref="G2:H2"/>
    <mergeCell ref="A15:A22"/>
    <mergeCell ref="C15:C22"/>
    <mergeCell ref="D15:D22"/>
    <mergeCell ref="A30:A37"/>
    <mergeCell ref="C30:C37"/>
    <mergeCell ref="D30:D37"/>
    <mergeCell ref="A10:A12"/>
    <mergeCell ref="C10:C12"/>
    <mergeCell ref="D10:D12"/>
    <mergeCell ref="A6:A9"/>
    <mergeCell ref="A42:A46"/>
    <mergeCell ref="H52:H53"/>
    <mergeCell ref="G52:G53"/>
    <mergeCell ref="G55:G56"/>
    <mergeCell ref="H55:H56"/>
    <mergeCell ref="B69:I69"/>
    <mergeCell ref="G6:G9"/>
    <mergeCell ref="H6:H9"/>
    <mergeCell ref="G10:G12"/>
    <mergeCell ref="H10:H12"/>
    <mergeCell ref="G13:G14"/>
    <mergeCell ref="H13:H14"/>
    <mergeCell ref="G15:G22"/>
    <mergeCell ref="H15:H22"/>
    <mergeCell ref="G30:G37"/>
    <mergeCell ref="H30:H37"/>
    <mergeCell ref="G42:G46"/>
    <mergeCell ref="H42:H46"/>
    <mergeCell ref="H50:H51"/>
  </mergeCells>
  <phoneticPr fontId="8" type="noConversion"/>
  <printOptions horizontalCentered="1"/>
  <pageMargins left="0.78740157480314965" right="0.78740157480314965" top="0.62992125984251968" bottom="0.31496062992125984" header="0.35433070866141736" footer="0.15748031496062992"/>
  <pageSetup paperSize="9" scale="57" orientation="portrait" r:id="rId1"/>
  <headerFooter alignWithMargins="0">
    <oddHeader>&amp;RZałącznik nr 1 – pismo ZP - 7212.1.2018</oddHead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tabColor theme="1" tint="0.499984740745262"/>
    <pageSetUpPr fitToPage="1"/>
  </sheetPr>
  <dimension ref="A1:I62"/>
  <sheetViews>
    <sheetView zoomScaleNormal="100" workbookViewId="0">
      <selection activeCell="I27" sqref="I27"/>
    </sheetView>
  </sheetViews>
  <sheetFormatPr defaultRowHeight="12.75"/>
  <cols>
    <col min="1" max="1" width="4.42578125" customWidth="1"/>
    <col min="2" max="2" width="14.7109375" bestFit="1" customWidth="1"/>
    <col min="3" max="3" width="17.28515625" customWidth="1"/>
    <col min="4" max="4" width="17.7109375" customWidth="1"/>
    <col min="5" max="5" width="20.140625" bestFit="1" customWidth="1"/>
    <col min="6" max="6" width="22.140625" customWidth="1"/>
    <col min="7" max="7" width="22.42578125" bestFit="1" customWidth="1"/>
    <col min="8" max="8" width="21.7109375" customWidth="1"/>
  </cols>
  <sheetData>
    <row r="1" spans="1:9" s="323" customFormat="1" ht="40.5" customHeight="1" thickBot="1">
      <c r="A1" s="1127" t="s">
        <v>171</v>
      </c>
      <c r="B1" s="1127"/>
      <c r="C1" s="1127"/>
      <c r="D1" s="1127"/>
      <c r="E1" s="1127"/>
      <c r="F1" s="1127"/>
      <c r="G1" s="1127"/>
      <c r="H1" s="322"/>
    </row>
    <row r="2" spans="1:9" s="191" customFormat="1" ht="15.75" customHeight="1" thickBot="1">
      <c r="A2" s="391" t="s">
        <v>231</v>
      </c>
      <c r="B2" s="579"/>
      <c r="C2" s="392"/>
      <c r="D2" s="580"/>
      <c r="E2" s="580"/>
      <c r="F2" s="581"/>
      <c r="G2" s="582" t="s">
        <v>217</v>
      </c>
      <c r="H2" s="430"/>
      <c r="I2" s="192"/>
    </row>
    <row r="3" spans="1:9" ht="162.75" customHeight="1">
      <c r="A3" s="1132" t="s">
        <v>5</v>
      </c>
      <c r="B3" s="1135" t="s">
        <v>97</v>
      </c>
      <c r="C3" s="573" t="s">
        <v>94</v>
      </c>
      <c r="D3" s="574" t="s">
        <v>95</v>
      </c>
      <c r="E3" s="575" t="s">
        <v>96</v>
      </c>
      <c r="F3" s="575" t="s">
        <v>147</v>
      </c>
      <c r="G3" s="576" t="s">
        <v>172</v>
      </c>
      <c r="I3" s="202"/>
    </row>
    <row r="4" spans="1:9" ht="15" thickBot="1">
      <c r="A4" s="1133"/>
      <c r="B4" s="1136"/>
      <c r="C4" s="577" t="s">
        <v>2</v>
      </c>
      <c r="D4" s="578" t="s">
        <v>2</v>
      </c>
      <c r="E4" s="578" t="s">
        <v>2</v>
      </c>
      <c r="F4" s="578" t="s">
        <v>2</v>
      </c>
      <c r="G4" s="578" t="s">
        <v>2</v>
      </c>
      <c r="I4" s="203"/>
    </row>
    <row r="5" spans="1:9" ht="15" thickBot="1">
      <c r="A5" s="1133"/>
      <c r="B5" s="1136"/>
      <c r="C5" s="577" t="s">
        <v>113</v>
      </c>
      <c r="D5" s="578" t="s">
        <v>113</v>
      </c>
      <c r="E5" s="578" t="s">
        <v>113</v>
      </c>
      <c r="F5" s="578" t="s">
        <v>113</v>
      </c>
      <c r="G5" s="578" t="s">
        <v>113</v>
      </c>
      <c r="I5" s="203"/>
    </row>
    <row r="6" spans="1:9" ht="15" thickBot="1">
      <c r="A6" s="1134"/>
      <c r="B6" s="1137"/>
      <c r="C6" s="583" t="s">
        <v>115</v>
      </c>
      <c r="D6" s="584" t="s">
        <v>115</v>
      </c>
      <c r="E6" s="584" t="s">
        <v>114</v>
      </c>
      <c r="F6" s="584" t="s">
        <v>115</v>
      </c>
      <c r="G6" s="584" t="s">
        <v>115</v>
      </c>
      <c r="H6" s="124"/>
      <c r="I6" s="203"/>
    </row>
    <row r="7" spans="1:9" ht="15.75" thickTop="1">
      <c r="A7" s="393" t="s">
        <v>6</v>
      </c>
      <c r="B7" s="215" t="s">
        <v>309</v>
      </c>
      <c r="C7" s="126"/>
      <c r="D7" s="127"/>
      <c r="E7" s="176"/>
      <c r="F7" s="757">
        <v>1</v>
      </c>
      <c r="G7" s="367"/>
      <c r="H7" s="124"/>
      <c r="I7" s="203"/>
    </row>
    <row r="8" spans="1:9" ht="15">
      <c r="A8" s="393"/>
      <c r="B8" s="215"/>
      <c r="C8" s="126"/>
      <c r="D8" s="127"/>
      <c r="E8" s="176"/>
      <c r="F8" s="757">
        <v>0.02</v>
      </c>
      <c r="G8" s="367"/>
      <c r="H8" s="124"/>
      <c r="I8" s="203"/>
    </row>
    <row r="9" spans="1:9" ht="15">
      <c r="A9" s="394"/>
      <c r="B9" s="216"/>
      <c r="C9" s="129"/>
      <c r="D9" s="130"/>
      <c r="E9" s="178"/>
      <c r="F9" s="758" t="s">
        <v>310</v>
      </c>
      <c r="G9" s="368"/>
      <c r="I9" s="203"/>
    </row>
    <row r="10" spans="1:9" ht="15">
      <c r="A10" s="393" t="s">
        <v>7</v>
      </c>
      <c r="B10" s="215" t="s">
        <v>333</v>
      </c>
      <c r="C10" s="132"/>
      <c r="D10" s="127"/>
      <c r="E10" s="176"/>
      <c r="F10" s="757">
        <v>1</v>
      </c>
      <c r="G10" s="128"/>
      <c r="I10" s="203"/>
    </row>
    <row r="11" spans="1:9" ht="15">
      <c r="A11" s="393"/>
      <c r="B11" s="215"/>
      <c r="C11" s="132"/>
      <c r="D11" s="127"/>
      <c r="E11" s="176"/>
      <c r="F11" s="757">
        <v>0.56999999999999995</v>
      </c>
      <c r="G11" s="128"/>
      <c r="I11" s="203"/>
    </row>
    <row r="12" spans="1:9" ht="15">
      <c r="A12" s="393"/>
      <c r="B12" s="215"/>
      <c r="C12" s="133"/>
      <c r="D12" s="134"/>
      <c r="E12" s="176"/>
      <c r="F12" s="757" t="s">
        <v>341</v>
      </c>
      <c r="G12" s="128"/>
      <c r="I12" s="203"/>
    </row>
    <row r="13" spans="1:9" ht="15.75">
      <c r="A13" s="395" t="s">
        <v>8</v>
      </c>
      <c r="B13" s="217" t="s">
        <v>362</v>
      </c>
      <c r="C13" s="814">
        <v>1</v>
      </c>
      <c r="D13" s="135"/>
      <c r="E13" s="187"/>
      <c r="F13" s="136"/>
      <c r="G13" s="136"/>
    </row>
    <row r="14" spans="1:9" ht="15.75">
      <c r="A14" s="393"/>
      <c r="B14" s="215"/>
      <c r="C14" s="815">
        <v>15.69</v>
      </c>
      <c r="D14" s="199"/>
      <c r="E14" s="200"/>
      <c r="F14" s="201"/>
      <c r="G14" s="201"/>
    </row>
    <row r="15" spans="1:9" ht="60.75">
      <c r="A15" s="394"/>
      <c r="B15" s="216"/>
      <c r="C15" s="816" t="s">
        <v>369</v>
      </c>
      <c r="D15" s="137"/>
      <c r="E15" s="188"/>
      <c r="F15" s="138"/>
      <c r="G15" s="138"/>
    </row>
    <row r="16" spans="1:9" ht="15">
      <c r="A16" s="393" t="s">
        <v>9</v>
      </c>
      <c r="B16" s="215" t="s">
        <v>370</v>
      </c>
      <c r="C16" s="132"/>
      <c r="D16" s="134"/>
      <c r="E16" s="176">
        <v>1</v>
      </c>
      <c r="F16" s="128"/>
      <c r="G16" s="128"/>
    </row>
    <row r="17" spans="1:7" ht="15">
      <c r="A17" s="393"/>
      <c r="B17" s="215"/>
      <c r="C17" s="132"/>
      <c r="D17" s="134"/>
      <c r="E17" s="176">
        <v>1.3</v>
      </c>
      <c r="F17" s="128"/>
      <c r="G17" s="128"/>
    </row>
    <row r="18" spans="1:7" ht="15">
      <c r="A18" s="393"/>
      <c r="B18" s="215"/>
      <c r="C18" s="132"/>
      <c r="D18" s="134"/>
      <c r="E18" s="176" t="s">
        <v>374</v>
      </c>
      <c r="F18" s="128"/>
      <c r="G18" s="128"/>
    </row>
    <row r="19" spans="1:7" ht="15">
      <c r="A19" s="395" t="s">
        <v>10</v>
      </c>
      <c r="B19" s="217" t="s">
        <v>405</v>
      </c>
      <c r="C19" s="139"/>
      <c r="D19" s="140"/>
      <c r="E19" s="177">
        <v>1</v>
      </c>
      <c r="F19" s="141"/>
      <c r="G19" s="141"/>
    </row>
    <row r="20" spans="1:7" ht="15">
      <c r="A20" s="393"/>
      <c r="B20" s="215"/>
      <c r="C20" s="132"/>
      <c r="D20" s="134"/>
      <c r="E20" s="176">
        <v>0.04</v>
      </c>
      <c r="F20" s="128"/>
      <c r="G20" s="128"/>
    </row>
    <row r="21" spans="1:7" ht="15">
      <c r="A21" s="394"/>
      <c r="B21" s="216"/>
      <c r="C21" s="142"/>
      <c r="D21" s="143"/>
      <c r="E21" s="178" t="s">
        <v>408</v>
      </c>
      <c r="F21" s="131"/>
      <c r="G21" s="131"/>
    </row>
    <row r="22" spans="1:7" ht="15">
      <c r="A22" s="393" t="s">
        <v>11</v>
      </c>
      <c r="B22" s="215"/>
      <c r="C22" s="132"/>
      <c r="D22" s="134"/>
      <c r="E22" s="176"/>
      <c r="F22" s="128"/>
      <c r="G22" s="128"/>
    </row>
    <row r="23" spans="1:7" ht="15">
      <c r="A23" s="393"/>
      <c r="B23" s="215"/>
      <c r="C23" s="132"/>
      <c r="D23" s="134"/>
      <c r="E23" s="176"/>
      <c r="F23" s="128"/>
      <c r="G23" s="128"/>
    </row>
    <row r="24" spans="1:7" ht="15">
      <c r="A24" s="393"/>
      <c r="B24" s="215"/>
      <c r="C24" s="144"/>
      <c r="D24" s="134"/>
      <c r="E24" s="176"/>
      <c r="F24" s="128"/>
      <c r="G24" s="128"/>
    </row>
    <row r="25" spans="1:7" ht="15">
      <c r="A25" s="395" t="s">
        <v>12</v>
      </c>
      <c r="B25" s="217"/>
      <c r="C25" s="139"/>
      <c r="D25" s="140"/>
      <c r="E25" s="177"/>
      <c r="F25" s="141"/>
      <c r="G25" s="141"/>
    </row>
    <row r="26" spans="1:7" ht="15">
      <c r="A26" s="393"/>
      <c r="B26" s="215"/>
      <c r="C26" s="132"/>
      <c r="D26" s="134"/>
      <c r="E26" s="176"/>
      <c r="F26" s="128"/>
      <c r="G26" s="128"/>
    </row>
    <row r="27" spans="1:7" ht="15">
      <c r="A27" s="394"/>
      <c r="B27" s="216"/>
      <c r="C27" s="142"/>
      <c r="D27" s="143"/>
      <c r="E27" s="178"/>
      <c r="F27" s="131"/>
      <c r="G27" s="131"/>
    </row>
    <row r="28" spans="1:7" ht="15">
      <c r="A28" s="393" t="s">
        <v>13</v>
      </c>
      <c r="B28" s="215"/>
      <c r="C28" s="132"/>
      <c r="D28" s="134"/>
      <c r="E28" s="176"/>
      <c r="F28" s="128"/>
      <c r="G28" s="128"/>
    </row>
    <row r="29" spans="1:7" ht="15">
      <c r="A29" s="393"/>
      <c r="B29" s="215"/>
      <c r="C29" s="132"/>
      <c r="D29" s="134"/>
      <c r="E29" s="176"/>
      <c r="F29" s="128"/>
      <c r="G29" s="128"/>
    </row>
    <row r="30" spans="1:7" ht="15">
      <c r="A30" s="393"/>
      <c r="B30" s="215"/>
      <c r="C30" s="133"/>
      <c r="D30" s="134"/>
      <c r="E30" s="176"/>
      <c r="F30" s="128"/>
      <c r="G30" s="128"/>
    </row>
    <row r="31" spans="1:7" ht="15">
      <c r="A31" s="395" t="s">
        <v>14</v>
      </c>
      <c r="B31" s="217"/>
      <c r="C31" s="139"/>
      <c r="D31" s="140"/>
      <c r="E31" s="177"/>
      <c r="F31" s="141"/>
      <c r="G31" s="141"/>
    </row>
    <row r="32" spans="1:7" ht="15">
      <c r="A32" s="393"/>
      <c r="B32" s="215"/>
      <c r="C32" s="132"/>
      <c r="D32" s="134"/>
      <c r="E32" s="176"/>
      <c r="F32" s="128"/>
      <c r="G32" s="128"/>
    </row>
    <row r="33" spans="1:7" ht="15">
      <c r="A33" s="394"/>
      <c r="B33" s="216"/>
      <c r="C33" s="145"/>
      <c r="D33" s="143"/>
      <c r="E33" s="178"/>
      <c r="F33" s="131"/>
      <c r="G33" s="131"/>
    </row>
    <row r="34" spans="1:7" ht="15">
      <c r="A34" s="393" t="s">
        <v>15</v>
      </c>
      <c r="B34" s="215"/>
      <c r="C34" s="146"/>
      <c r="D34" s="147"/>
      <c r="E34" s="179"/>
      <c r="F34" s="148"/>
      <c r="G34" s="148"/>
    </row>
    <row r="35" spans="1:7" ht="15">
      <c r="A35" s="393"/>
      <c r="B35" s="215"/>
      <c r="C35" s="146"/>
      <c r="D35" s="147"/>
      <c r="E35" s="179"/>
      <c r="F35" s="148"/>
      <c r="G35" s="148"/>
    </row>
    <row r="36" spans="1:7" ht="15">
      <c r="A36" s="393"/>
      <c r="B36" s="215"/>
      <c r="C36" s="146"/>
      <c r="D36" s="147"/>
      <c r="E36" s="179"/>
      <c r="F36" s="148"/>
      <c r="G36" s="148"/>
    </row>
    <row r="37" spans="1:7" ht="15.75">
      <c r="A37" s="395" t="s">
        <v>16</v>
      </c>
      <c r="B37" s="217"/>
      <c r="C37" s="149"/>
      <c r="D37" s="150"/>
      <c r="E37" s="180"/>
      <c r="F37" s="151"/>
      <c r="G37" s="151"/>
    </row>
    <row r="38" spans="1:7" ht="15.75">
      <c r="A38" s="393"/>
      <c r="B38" s="215"/>
      <c r="C38" s="161"/>
      <c r="D38" s="162"/>
      <c r="E38" s="184"/>
      <c r="F38" s="163"/>
      <c r="G38" s="163"/>
    </row>
    <row r="39" spans="1:7" ht="15.75">
      <c r="A39" s="394"/>
      <c r="B39" s="216"/>
      <c r="C39" s="152"/>
      <c r="D39" s="153"/>
      <c r="E39" s="181"/>
      <c r="F39" s="154"/>
      <c r="G39" s="154"/>
    </row>
    <row r="40" spans="1:7" ht="15">
      <c r="A40" s="393">
        <v>12</v>
      </c>
      <c r="B40" s="215"/>
      <c r="C40" s="146"/>
      <c r="D40" s="147"/>
      <c r="E40" s="179"/>
      <c r="F40" s="148"/>
      <c r="G40" s="148"/>
    </row>
    <row r="41" spans="1:7" ht="15">
      <c r="A41" s="393"/>
      <c r="B41" s="215"/>
      <c r="C41" s="146"/>
      <c r="D41" s="147"/>
      <c r="E41" s="179"/>
      <c r="F41" s="148"/>
      <c r="G41" s="148"/>
    </row>
    <row r="42" spans="1:7" ht="15">
      <c r="A42" s="393"/>
      <c r="B42" s="215"/>
      <c r="C42" s="146"/>
      <c r="D42" s="147"/>
      <c r="E42" s="179"/>
      <c r="F42" s="148"/>
      <c r="G42" s="148"/>
    </row>
    <row r="43" spans="1:7" ht="15">
      <c r="A43" s="395">
        <v>13</v>
      </c>
      <c r="B43" s="217"/>
      <c r="C43" s="155"/>
      <c r="D43" s="156"/>
      <c r="E43" s="182"/>
      <c r="F43" s="157"/>
      <c r="G43" s="157"/>
    </row>
    <row r="44" spans="1:7" ht="15">
      <c r="A44" s="393"/>
      <c r="B44" s="215"/>
      <c r="C44" s="146"/>
      <c r="D44" s="147"/>
      <c r="E44" s="179"/>
      <c r="F44" s="148"/>
      <c r="G44" s="148"/>
    </row>
    <row r="45" spans="1:7" ht="15">
      <c r="A45" s="394"/>
      <c r="B45" s="216"/>
      <c r="C45" s="158"/>
      <c r="D45" s="159"/>
      <c r="E45" s="183"/>
      <c r="F45" s="160"/>
      <c r="G45" s="160"/>
    </row>
    <row r="46" spans="1:7" ht="15.75">
      <c r="A46" s="393">
        <v>14</v>
      </c>
      <c r="B46" s="215"/>
      <c r="C46" s="161"/>
      <c r="D46" s="162"/>
      <c r="E46" s="184"/>
      <c r="F46" s="163"/>
      <c r="G46" s="163"/>
    </row>
    <row r="47" spans="1:7" ht="15.75">
      <c r="A47" s="393"/>
      <c r="B47" s="215"/>
      <c r="C47" s="161"/>
      <c r="D47" s="162"/>
      <c r="E47" s="184"/>
      <c r="F47" s="163"/>
      <c r="G47" s="163"/>
    </row>
    <row r="48" spans="1:7" ht="15.75">
      <c r="A48" s="393"/>
      <c r="B48" s="215"/>
      <c r="C48" s="161"/>
      <c r="D48" s="162"/>
      <c r="E48" s="184"/>
      <c r="F48" s="163"/>
      <c r="G48" s="163"/>
    </row>
    <row r="49" spans="1:7" ht="15.75">
      <c r="A49" s="395">
        <v>15</v>
      </c>
      <c r="B49" s="217"/>
      <c r="C49" s="164"/>
      <c r="D49" s="165"/>
      <c r="E49" s="76"/>
      <c r="F49" s="174"/>
      <c r="G49" s="174"/>
    </row>
    <row r="50" spans="1:7" ht="15.75">
      <c r="A50" s="393"/>
      <c r="B50" s="215"/>
      <c r="C50" s="195"/>
      <c r="D50" s="196"/>
      <c r="E50" s="197"/>
      <c r="F50" s="198"/>
      <c r="G50" s="198"/>
    </row>
    <row r="51" spans="1:7" ht="15.75">
      <c r="A51" s="394"/>
      <c r="B51" s="216"/>
      <c r="C51" s="166"/>
      <c r="D51" s="167"/>
      <c r="E51" s="77"/>
      <c r="F51" s="175"/>
      <c r="G51" s="175"/>
    </row>
    <row r="52" spans="1:7" ht="15.75">
      <c r="A52" s="393">
        <v>16</v>
      </c>
      <c r="B52" s="215"/>
      <c r="C52" s="168"/>
      <c r="D52" s="169"/>
      <c r="E52" s="185"/>
      <c r="F52" s="170"/>
      <c r="G52" s="170"/>
    </row>
    <row r="53" spans="1:7" ht="15.75">
      <c r="A53" s="393"/>
      <c r="B53" s="215"/>
      <c r="C53" s="168"/>
      <c r="D53" s="169"/>
      <c r="E53" s="185"/>
      <c r="F53" s="170"/>
      <c r="G53" s="170"/>
    </row>
    <row r="54" spans="1:7" ht="15.75">
      <c r="A54" s="393"/>
      <c r="B54" s="215"/>
      <c r="C54" s="168"/>
      <c r="D54" s="169"/>
      <c r="E54" s="185"/>
      <c r="F54" s="170"/>
      <c r="G54" s="170"/>
    </row>
    <row r="55" spans="1:7" ht="15">
      <c r="A55" s="395"/>
      <c r="B55" s="217"/>
      <c r="C55" s="155"/>
      <c r="D55" s="156"/>
      <c r="E55" s="182"/>
      <c r="F55" s="157"/>
      <c r="G55" s="157"/>
    </row>
    <row r="56" spans="1:7" ht="15">
      <c r="A56" s="393"/>
      <c r="B56" s="215"/>
      <c r="C56" s="146"/>
      <c r="D56" s="147"/>
      <c r="E56" s="179"/>
      <c r="F56" s="148"/>
      <c r="G56" s="148"/>
    </row>
    <row r="57" spans="1:7" ht="15.75" thickBot="1">
      <c r="A57" s="396"/>
      <c r="B57" s="218"/>
      <c r="C57" s="171"/>
      <c r="D57" s="172"/>
      <c r="E57" s="186"/>
      <c r="F57" s="173"/>
      <c r="G57" s="173"/>
    </row>
    <row r="58" spans="1:7" ht="28.5" customHeight="1" thickBot="1">
      <c r="A58" s="1128" t="s">
        <v>68</v>
      </c>
      <c r="B58" s="1129"/>
      <c r="C58" s="299">
        <f>SUM(C7,C10,C13,C16,C19,C22,C25,C28,C31,C34,C37,C40,C43,C46,C49,C52,C55)</f>
        <v>1</v>
      </c>
      <c r="D58" s="299">
        <f t="shared" ref="D58:E58" si="0">SUM(D7,D10,D13,D16,D19,D22,D25,D28,D31,D34,D37,D40,D43,D46,D49,D52,D55)</f>
        <v>0</v>
      </c>
      <c r="E58" s="299">
        <f t="shared" si="0"/>
        <v>2</v>
      </c>
      <c r="F58" s="363">
        <f>SUM(F7,F10,F13,F16,F19,F22,F25,F28,F31,F34,F37,F40,F43,F46,F49,F52,F55)</f>
        <v>2</v>
      </c>
      <c r="G58" s="365">
        <f>SUM(G7,G10,G13,G16,G19,G22,G25,G28,G31,G34,G37,G40,G43,G46,G49,G52,G55)</f>
        <v>0</v>
      </c>
    </row>
    <row r="59" spans="1:7" ht="15.75" thickBot="1">
      <c r="A59" s="1130"/>
      <c r="B59" s="1131"/>
      <c r="C59" s="298">
        <f>SUM(C8,C11,C14,C17,C20,C23,C26,C29,C32,C35,C38,C41,C44,C47,C50,C53,C56)</f>
        <v>15.69</v>
      </c>
      <c r="D59" s="298">
        <f t="shared" ref="D59:F59" si="1">SUM(D8,D11,D14,D17,D20,D23,D26,D29,D32,D35,D38,D41,D44,D47,D50,D53,D56)</f>
        <v>0</v>
      </c>
      <c r="E59" s="298">
        <f t="shared" si="1"/>
        <v>1.34</v>
      </c>
      <c r="F59" s="364">
        <f t="shared" si="1"/>
        <v>0.59</v>
      </c>
      <c r="G59" s="366">
        <f t="shared" ref="G59" si="2">SUM(G8,G11,G14,G17,G20,G23,G26,G29,G32,G35,G38,G41,G44,G47,G50,G53,G56)</f>
        <v>0</v>
      </c>
    </row>
    <row r="61" spans="1:7">
      <c r="D61" s="219"/>
    </row>
    <row r="62" spans="1:7">
      <c r="B62" s="189"/>
    </row>
  </sheetData>
  <mergeCells count="4">
    <mergeCell ref="A1:G1"/>
    <mergeCell ref="A58:B59"/>
    <mergeCell ref="A3:A6"/>
    <mergeCell ref="B3:B6"/>
  </mergeCells>
  <phoneticPr fontId="8" type="noConversion"/>
  <pageMargins left="0.39370078740157483" right="0.31496062992125984" top="0.47244094488188981" bottom="0.31496062992125984" header="0.31496062992125984" footer="0.19685039370078741"/>
  <pageSetup paperSize="9" scale="69" orientation="portrait" r:id="rId1"/>
  <headerFooter alignWithMargins="0">
    <oddHeader xml:space="preserve">&amp;RZałącznik nr 1 – pismo ZP - 7212.1.2018
</oddHead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Zakresy nazwane</vt:lpstr>
      </vt:variant>
      <vt:variant>
        <vt:i4>5</vt:i4>
      </vt:variant>
    </vt:vector>
  </HeadingPairs>
  <TitlesOfParts>
    <vt:vector size="13" baseType="lpstr">
      <vt:lpstr>Tab.1</vt:lpstr>
      <vt:lpstr>Tab.2</vt:lpstr>
      <vt:lpstr>Tab.3</vt:lpstr>
      <vt:lpstr>Tab.4 </vt:lpstr>
      <vt:lpstr>Tab. 5.</vt:lpstr>
      <vt:lpstr>TAB.6.</vt:lpstr>
      <vt:lpstr>Tab.7</vt:lpstr>
      <vt:lpstr>Tab. 8</vt:lpstr>
      <vt:lpstr>'Tab. 8'!Obszar_wydruku</vt:lpstr>
      <vt:lpstr>Tab.3!Obszar_wydruku</vt:lpstr>
      <vt:lpstr>'Tab.4 '!Obszar_wydruku</vt:lpstr>
      <vt:lpstr>TAB.6.!Obszar_wydruku</vt:lpstr>
      <vt:lpstr>Tab.7!Obszar_wydruku</vt:lpstr>
    </vt:vector>
  </TitlesOfParts>
  <Company>DGLP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Zestawienie tabele ochrona przyrody</dc:title>
  <dc:subject>Formy ochrony przyrody i inne</dc:subject>
  <dc:creator>Małgorzata Czyżewska</dc:creator>
  <cp:keywords>rezerwat, pomnik przyrody</cp:keywords>
  <cp:lastModifiedBy>Kamila Ołownia</cp:lastModifiedBy>
  <cp:lastPrinted>2018-03-05T09:12:18Z</cp:lastPrinted>
  <dcterms:created xsi:type="dcterms:W3CDTF">2005-01-25T07:57:37Z</dcterms:created>
  <dcterms:modified xsi:type="dcterms:W3CDTF">2018-04-04T09:32:49Z</dcterms:modified>
  <cp:category>ochrona przyrody</cp:category>
</cp:coreProperties>
</file>